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da-DK\"/>
    </mc:Choice>
  </mc:AlternateContent>
  <bookViews>
    <workbookView xWindow="0" yWindow="0" windowWidth="28770" windowHeight="12615" xr2:uid="{00000000-000D-0000-FFFF-FFFF00000000}"/>
  </bookViews>
  <sheets>
    <sheet name="Oversigt" sheetId="2" r:id="rId1"/>
    <sheet name="Aktiver" sheetId="1" r:id="rId2"/>
    <sheet name="Passiver" sheetId="5" r:id="rId3"/>
    <sheet name="Kategorier" sheetId="4" r:id="rId4"/>
  </sheets>
  <definedNames>
    <definedName name="KolonneTitel2">Aktiver[[#Headers],[Beskrivelse]]</definedName>
    <definedName name="KolonneTitel3">Passiver[[#Headers],[Beskrivelse]]</definedName>
    <definedName name="REGN_ÅR">Oversigt!$C$2</definedName>
    <definedName name="REGN_ÅR_2">Oversigt!$D$2</definedName>
    <definedName name="RækkeTitelRegion1..D12">Oversigt!$B$10</definedName>
    <definedName name="Titel1">Oversigt!$B$2</definedName>
    <definedName name="_xlnm.Print_Titles" localSheetId="1">Aktiver!$1:$3</definedName>
    <definedName name="_xlnm.Print_Titles" localSheetId="3">Kategorier!$1:$3</definedName>
    <definedName name="_xlnm.Print_Titles" localSheetId="0">Oversigt!$1:$3</definedName>
    <definedName name="_xlnm.Print_Titles" localSheetId="2">Passiver!$1:$3</definedName>
  </definedNames>
  <calcPr calcId="171027"/>
</workbook>
</file>

<file path=xl/calcChain.xml><?xml version="1.0" encoding="utf-8"?>
<calcChain xmlns="http://schemas.openxmlformats.org/spreadsheetml/2006/main">
  <c r="C2" i="2" l="1"/>
  <c r="D2" i="2"/>
  <c r="D5" i="2" l="1"/>
  <c r="D6" i="2"/>
  <c r="D7" i="2"/>
  <c r="D8" i="2"/>
  <c r="D9" i="2"/>
  <c r="D12" i="5" l="1"/>
  <c r="C11" i="2" s="1"/>
  <c r="E12" i="5"/>
  <c r="D11" i="2" s="1"/>
  <c r="D14" i="1"/>
  <c r="C10" i="2" s="1"/>
  <c r="E14" i="1"/>
  <c r="D10" i="2" s="1"/>
  <c r="D4" i="2"/>
  <c r="C5" i="2"/>
  <c r="C6" i="2"/>
  <c r="C7" i="2"/>
  <c r="C8" i="2"/>
  <c r="C9" i="2"/>
  <c r="C4" i="2"/>
  <c r="E2" i="1" l="1"/>
  <c r="E2" i="5"/>
  <c r="D2" i="1"/>
  <c r="D2" i="5"/>
  <c r="D12" i="2" l="1"/>
  <c r="C12" i="2"/>
</calcChain>
</file>

<file path=xl/sharedStrings.xml><?xml version="1.0" encoding="utf-8"?>
<sst xmlns="http://schemas.openxmlformats.org/spreadsheetml/2006/main" count="69" uniqueCount="36">
  <si>
    <t>Balance</t>
  </si>
  <si>
    <t>Aktivtype</t>
  </si>
  <si>
    <t>Aktuelle aktiver</t>
  </si>
  <si>
    <t>Faste aktiver</t>
  </si>
  <si>
    <t>Andre aktiver</t>
  </si>
  <si>
    <t>Kortfristede passiver</t>
  </si>
  <si>
    <t>Langfristet gæld</t>
  </si>
  <si>
    <t>Egenkapital</t>
  </si>
  <si>
    <t>Samlede aktiver</t>
  </si>
  <si>
    <t>Samlede passiver og egenkapital</t>
  </si>
  <si>
    <t>Saldo</t>
  </si>
  <si>
    <t>Forrige år</t>
  </si>
  <si>
    <t>Indeværende år</t>
  </si>
  <si>
    <t>Aktiver</t>
  </si>
  <si>
    <t>Beskrivelse</t>
  </si>
  <si>
    <t>Kontanter</t>
  </si>
  <si>
    <t>Investeringer</t>
  </si>
  <si>
    <t>Lagerlister</t>
  </si>
  <si>
    <t>Tilgodehavender</t>
  </si>
  <si>
    <t>Periodeafgrænsningsposter</t>
  </si>
  <si>
    <t>Ejendom og udstyr</t>
  </si>
  <si>
    <t>Indretning af lejede lokaler</t>
  </si>
  <si>
    <t>Aktier og andre investeringer</t>
  </si>
  <si>
    <t>Fratrukket nedskrivningskonto (negativ værdi)</t>
  </si>
  <si>
    <t>Velgørenhed</t>
  </si>
  <si>
    <t>Passiver</t>
  </si>
  <si>
    <t>Passivtype</t>
  </si>
  <si>
    <t>Kreditorer</t>
  </si>
  <si>
    <t>Påløbne lønninger</t>
  </si>
  <si>
    <t>Påløben godtgørelse</t>
  </si>
  <si>
    <t>Skyldig indkomstskat</t>
  </si>
  <si>
    <t>Formueindkomst</t>
  </si>
  <si>
    <t>Prioritetsgæld</t>
  </si>
  <si>
    <t>Anlægskapital</t>
  </si>
  <si>
    <t>Akkumuleret opsparet fortjeneste</t>
  </si>
  <si>
    <t>Kategorier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</si>
</sst>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_);\-0_)"/>
    <numFmt numFmtId="165" formatCode="#,##0_ ;[Red]\-#,##0\ "/>
  </numFmts>
  <fonts count="15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1"/>
      <color theme="3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7" fillId="0" borderId="1" applyNumberFormat="0" applyFill="0" applyProtection="0">
      <alignment horizontal="right" vertical="center" indent="1"/>
    </xf>
    <xf numFmtId="0" fontId="7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5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165" fontId="4" fillId="0" borderId="0" applyFont="0" applyFill="0" applyBorder="0" applyProtection="0">
      <alignment horizontal="right" vertical="center" indent="1"/>
    </xf>
    <xf numFmtId="0" fontId="8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22">
    <xf numFmtId="0" fontId="0" fillId="0" borderId="0" xfId="0">
      <alignment horizontal="left" vertical="center" wrapText="1" indent="1"/>
    </xf>
    <xf numFmtId="0" fontId="2" fillId="0" borderId="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1" applyAlignment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7" fillId="0" borderId="1" xfId="3">
      <alignment horizontal="right" vertical="center" indent="1"/>
    </xf>
    <xf numFmtId="0" fontId="6" fillId="0" borderId="0" xfId="2">
      <alignment vertical="center"/>
    </xf>
    <xf numFmtId="0" fontId="6" fillId="0" borderId="0" xfId="2" applyFill="1" applyBorder="1">
      <alignment vertical="center"/>
    </xf>
    <xf numFmtId="165" fontId="0" fillId="0" borderId="0" xfId="8" applyFont="1" applyFill="1" applyBorder="1">
      <alignment horizontal="right" vertical="center" indent="1"/>
    </xf>
    <xf numFmtId="164" fontId="5" fillId="3" borderId="3" xfId="6" applyNumberFormat="1">
      <alignment horizontal="left" vertical="center"/>
    </xf>
    <xf numFmtId="0" fontId="5" fillId="3" borderId="3" xfId="6">
      <alignment horizontal="left" vertical="center"/>
    </xf>
    <xf numFmtId="165" fontId="5" fillId="3" borderId="3" xfId="8" applyFont="1" applyFill="1" applyBorder="1">
      <alignment horizontal="right" vertical="center" indent="1"/>
    </xf>
    <xf numFmtId="0" fontId="5" fillId="3" borderId="3" xfId="6" applyAlignment="1">
      <alignment vertical="center"/>
    </xf>
    <xf numFmtId="0" fontId="9" fillId="0" borderId="2" xfId="1" applyFont="1" applyAlignment="1" applyProtection="1">
      <alignment vertical="center"/>
    </xf>
    <xf numFmtId="0" fontId="10" fillId="0" borderId="0" xfId="0" applyFont="1">
      <alignment horizontal="left" vertical="center" wrapText="1" indent="1"/>
    </xf>
    <xf numFmtId="0" fontId="11" fillId="0" borderId="1" xfId="3" applyFont="1">
      <alignment horizontal="right" vertical="center" indent="1"/>
    </xf>
    <xf numFmtId="0" fontId="12" fillId="0" borderId="0" xfId="2" applyFont="1" applyFill="1" applyBorder="1">
      <alignment vertical="center"/>
    </xf>
    <xf numFmtId="165" fontId="10" fillId="0" borderId="0" xfId="8" applyFont="1" applyFill="1" applyBorder="1" applyProtection="1">
      <alignment horizontal="right" vertical="center" indent="1"/>
    </xf>
    <xf numFmtId="0" fontId="13" fillId="5" borderId="4" xfId="9" applyFont="1">
      <alignment horizontal="left" vertical="center"/>
    </xf>
    <xf numFmtId="165" fontId="13" fillId="5" borderId="4" xfId="8" applyFont="1" applyFill="1" applyBorder="1">
      <alignment horizontal="right" vertical="center" indent="1"/>
    </xf>
    <xf numFmtId="0" fontId="14" fillId="3" borderId="3" xfId="6" applyFont="1">
      <alignment horizontal="left" vertical="center"/>
    </xf>
    <xf numFmtId="165" fontId="14" fillId="3" borderId="3" xfId="8" applyFont="1" applyFill="1" applyBorder="1">
      <alignment horizontal="right" vertical="center" indent="1"/>
    </xf>
  </cellXfs>
  <cellStyles count="11">
    <cellStyle name="20 % - Farve1" xfId="7" builtinId="30" customBuiltin="1"/>
    <cellStyle name="20 % - Farve5" xfId="10" builtinId="46" customBuiltin="1"/>
    <cellStyle name="Komma" xfId="5" builtinId="3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9" builtinId="19" customBuiltin="1"/>
    <cellStyle name="Titel" xfId="1" builtinId="15" customBuiltin="1"/>
    <cellStyle name="Total" xfId="6" builtinId="25" customBuiltin="1"/>
    <cellStyle name="Valuta" xfId="8" builtinId="4" customBuiltin="1"/>
  </cellStyles>
  <dxfs count="13">
    <dxf>
      <alignment horizontal="general" vertical="center" textRotation="0" wrapText="0" indent="0" justifyLastLine="0" shrinkToFit="0" readingOrder="0"/>
    </dxf>
    <dxf>
      <numFmt numFmtId="164" formatCode="0_);\-0_)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" defaultPivotStyle="PivotStyleLight16">
    <tableStyle name="Balance" pivot="0" count="4" xr9:uid="{00000000-0011-0000-FFFF-FFFF00000000}">
      <tableStyleElement type="wholeTable" dxfId="12"/>
      <tableStyleElement type="headerRow" dxfId="11"/>
      <tableStyleElement type="totalRow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shboard" displayName="Dashboard" ref="B3:D9" totalsRowDxfId="2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Aktivtype" totalsRowLabel="Total" dataCellStyle="Normal"/>
    <tableColumn id="2" xr3:uid="{00000000-0010-0000-0000-000002000000}" name="Forrige år" totalsRowFunction="sum">
      <calculatedColumnFormula>SUMIFS(Aktiver[Forrige år],Aktiver[Aktivtype],Dashboard[[#This Row],[Aktivtype]])+SUMIFS(Passiver[Forrige år],Passiver[Passivtype],Dashboard[[#This Row],[Aktivtype]])</calculatedColumnFormula>
    </tableColumn>
    <tableColumn id="3" xr3:uid="{00000000-0010-0000-0000-000003000000}" name="Indeværende år" totalsRowFunction="sum">
      <calculatedColumnFormula>SUMIFS(Aktiver[Indeværende år],Aktiver[Aktivtype],Dashboard[[#This Row],[Aktivtype]])+SUMIFS(Passiver[Indeværende år],Passiver[Passivtype],Dashboard[[#This Row],[Aktivtype]])</calculatedColumnFormula>
    </tableColumn>
  </tableColumns>
  <tableStyleInfo name="Balance" showFirstColumn="0" showLastColumn="0" showRowStripes="0" showColumnStripes="0"/>
  <extLst>
    <ext xmlns:x14="http://schemas.microsoft.com/office/spreadsheetml/2009/9/main" uri="{504A1905-F514-4f6f-8877-14C23A59335A}">
      <x14:table altTextSummary="Vælg Aktivtype for automatisk at opdatere årlige sammenligningsværdier i denne tabel. Samlede aktiver, samlede passiver, egenkapital og balance beregnes i slutningen af tabelle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ktiver" displayName="Aktiver" ref="B3:E14" totalsRowCount="1" totalsRowCellStyle="Total">
  <autoFilter ref="B3:E13" xr:uid="{00000000-0009-0000-0100-000010000000}"/>
  <tableColumns count="4">
    <tableColumn id="5" xr3:uid="{00000000-0010-0000-0100-000005000000}" name="Aktivtype" totalsRowLabel="Samlede aktiver" dataCellStyle="Normal"/>
    <tableColumn id="1" xr3:uid="{00000000-0010-0000-0100-000001000000}" name="Beskrivelse" dataCellStyle="Normal"/>
    <tableColumn id="3" xr3:uid="{00000000-0010-0000-0100-000003000000}" name="Forrige år" totalsRowFunction="sum" dataCellStyle="Valuta"/>
    <tableColumn id="4" xr3:uid="{00000000-0010-0000-0100-000004000000}" name="Indeværende år" totalsRowFunction="sum" dataCellStyle="Valuta"/>
  </tableColumns>
  <tableStyleInfo name="Balance" showFirstColumn="0" showLastColumn="0" showRowStripes="1" showColumnStripes="0"/>
  <extLst>
    <ext xmlns:x14="http://schemas.microsoft.com/office/spreadsheetml/2009/9/main" uri="{504A1905-F514-4f6f-8877-14C23A59335A}">
      <x14:table altTextSummary="Markér Aktivtype, og indtast tilsvarende beskrivelser og værdier for sammenligningsår i denne tabel. Samlede aktiver beregnes i slutningen af tabellen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Passiver" displayName="Passiver" ref="B3:E12" totalsRowCount="1" totalsRowCellStyle="Total">
  <autoFilter ref="B3:E11" xr:uid="{00000000-0009-0000-0100-000015000000}"/>
  <tableColumns count="4">
    <tableColumn id="5" xr3:uid="{00000000-0010-0000-0200-000005000000}" name="Passivtype" totalsRowLabel="Samlede passiver og egenkapital" totalsRowDxfId="1" dataCellStyle="Normal"/>
    <tableColumn id="1" xr3:uid="{00000000-0010-0000-0200-000001000000}" name="Beskrivelse" totalsRowDxfId="0" dataCellStyle="Normal"/>
    <tableColumn id="3" xr3:uid="{00000000-0010-0000-0200-000003000000}" name="Forrige år" totalsRowFunction="sum" dataCellStyle="Valuta"/>
    <tableColumn id="4" xr3:uid="{00000000-0010-0000-0200-000004000000}" name="Indeværende år" totalsRowFunction="sum" dataCellStyle="Valuta"/>
  </tableColumns>
  <tableStyleInfo name="Balance" showFirstColumn="0" showLastColumn="0" showRowStripes="1" showColumnStripes="0"/>
  <extLst>
    <ext xmlns:x14="http://schemas.microsoft.com/office/spreadsheetml/2009/9/main" uri="{504A1905-F514-4f6f-8877-14C23A59335A}">
      <x14:table altTextSummary="Markér Passivtype, og indtast tilsvarende beskrivelser og værdier for sammenligningsår i denne tabel. Samlede passiver og egenkapital beregnes i slutningen af tabellen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Kategorier" displayName="Kategorier" ref="B3:B9" totalsRowShown="0">
  <autoFilter ref="B3:B9" xr:uid="{00000000-0009-0000-0100-000002000000}">
    <filterColumn colId="0" hiddenButton="1"/>
  </autoFilter>
  <tableColumns count="1">
    <tableColumn id="1" xr3:uid="{00000000-0010-0000-0300-000001000000}" name="Kategorier"/>
  </tableColumns>
  <tableStyleInfo name="Balance" showFirstColumn="0" showLastColumn="0" showRowStripes="0" showColumnStripes="0"/>
  <extLst>
    <ext xmlns:x14="http://schemas.microsoft.com/office/spreadsheetml/2009/9/main" uri="{504A1905-F514-4f6f-8877-14C23A59335A}">
      <x14:table altTextSummary="Angiv kategorier for aktiver og passiver i denne tabel"/>
    </ext>
  </extLst>
</table>
</file>

<file path=xl/theme/theme1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style="14" customWidth="1"/>
    <col min="2" max="2" width="47.88671875" style="14" customWidth="1"/>
    <col min="3" max="3" width="18.77734375" style="14" customWidth="1"/>
    <col min="4" max="4" width="21.6640625" style="14" bestFit="1" customWidth="1"/>
    <col min="5" max="16384" width="9.33203125" style="14"/>
  </cols>
  <sheetData>
    <row r="1" spans="2:4" ht="42" customHeight="1" thickBot="1" x14ac:dyDescent="0.35">
      <c r="B1" s="13" t="s">
        <v>0</v>
      </c>
      <c r="C1" s="13"/>
      <c r="D1" s="13"/>
    </row>
    <row r="2" spans="2:4" ht="30" customHeight="1" thickTop="1" thickBot="1" x14ac:dyDescent="0.35">
      <c r="C2" s="15" t="str">
        <f ca="1">"Finansåret "&amp;YEAR(TODAY())-1</f>
        <v>Finansåret 2016</v>
      </c>
      <c r="D2" s="15" t="str">
        <f ca="1">"Finansåret "&amp;YEAR(TODAY())</f>
        <v>Finansåret 2017</v>
      </c>
    </row>
    <row r="3" spans="2:4" ht="18" customHeight="1" thickTop="1" x14ac:dyDescent="0.3">
      <c r="B3" s="16" t="s">
        <v>1</v>
      </c>
      <c r="C3" s="16" t="s">
        <v>11</v>
      </c>
      <c r="D3" s="16" t="s">
        <v>12</v>
      </c>
    </row>
    <row r="4" spans="2:4" ht="30" customHeight="1" x14ac:dyDescent="0.3">
      <c r="B4" s="14" t="s">
        <v>2</v>
      </c>
      <c r="C4" s="17">
        <f>SUMIFS(Aktiver[Forrige år],Aktiver[Aktivtype],Dashboard[[#This Row],[Aktivtype]])+SUMIFS(Passiver[Forrige år],Passiver[Passivtype],Dashboard[[#This Row],[Aktivtype]])</f>
        <v>600</v>
      </c>
      <c r="D4" s="17">
        <f>SUMIFS(Aktiver[Indeværende år],Aktiver[Aktivtype],Dashboard[[#This Row],[Aktivtype]])+SUMIFS(Passiver[Indeværende år],Passiver[Passivtype],Dashboard[[#This Row],[Aktivtype]])</f>
        <v>600</v>
      </c>
    </row>
    <row r="5" spans="2:4" ht="30" customHeight="1" x14ac:dyDescent="0.3">
      <c r="B5" s="14" t="s">
        <v>3</v>
      </c>
      <c r="C5" s="17">
        <f>SUMIFS(Aktiver[Forrige år],Aktiver[Aktivtype],Dashboard[[#This Row],[Aktivtype]])+SUMIFS(Passiver[Forrige år],Passiver[Passivtype],Dashboard[[#This Row],[Aktivtype]])</f>
        <v>-100</v>
      </c>
      <c r="D5" s="17">
        <f>SUMIFS(Aktiver[Indeværende år],Aktiver[Aktivtype],Dashboard[[#This Row],[Aktivtype]])+SUMIFS(Passiver[Indeværende år],Passiver[Passivtype],Dashboard[[#This Row],[Aktivtype]])</f>
        <v>-85</v>
      </c>
    </row>
    <row r="6" spans="2:4" ht="30" customHeight="1" x14ac:dyDescent="0.3">
      <c r="B6" s="14" t="s">
        <v>4</v>
      </c>
      <c r="C6" s="17">
        <f>SUMIFS(Aktiver[Forrige år],Aktiver[Aktivtype],Dashboard[[#This Row],[Aktivtype]])+SUMIFS(Passiver[Forrige år],Passiver[Passivtype],Dashboard[[#This Row],[Aktivtype]])</f>
        <v>0</v>
      </c>
      <c r="D6" s="17">
        <f>SUMIFS(Aktiver[Indeværende år],Aktiver[Aktivtype],Dashboard[[#This Row],[Aktivtype]])+SUMIFS(Passiver[Indeværende år],Passiver[Passivtype],Dashboard[[#This Row],[Aktivtype]])</f>
        <v>0</v>
      </c>
    </row>
    <row r="7" spans="2:4" ht="30" customHeight="1" x14ac:dyDescent="0.3">
      <c r="B7" s="14" t="s">
        <v>5</v>
      </c>
      <c r="C7" s="17">
        <f>SUMIFS(Aktiver[Forrige år],Aktiver[Aktivtype],Dashboard[[#This Row],[Aktivtype]])+SUMIFS(Passiver[Forrige år],Passiver[Passivtype],Dashboard[[#This Row],[Aktivtype]])</f>
        <v>500</v>
      </c>
      <c r="D7" s="17">
        <f>SUMIFS(Aktiver[Indeværende år],Aktiver[Aktivtype],Dashboard[[#This Row],[Aktivtype]])+SUMIFS(Passiver[Indeværende år],Passiver[Passivtype],Dashboard[[#This Row],[Aktivtype]])</f>
        <v>350</v>
      </c>
    </row>
    <row r="8" spans="2:4" ht="30" customHeight="1" x14ac:dyDescent="0.3">
      <c r="B8" s="14" t="s">
        <v>6</v>
      </c>
      <c r="C8" s="17">
        <f>SUMIFS(Aktiver[Forrige år],Aktiver[Aktivtype],Dashboard[[#This Row],[Aktivtype]])+SUMIFS(Passiver[Forrige år],Passiver[Passivtype],Dashboard[[#This Row],[Aktivtype]])</f>
        <v>0</v>
      </c>
      <c r="D8" s="17">
        <f>SUMIFS(Aktiver[Indeværende år],Aktiver[Aktivtype],Dashboard[[#This Row],[Aktivtype]])+SUMIFS(Passiver[Indeværende år],Passiver[Passivtype],Dashboard[[#This Row],[Aktivtype]])</f>
        <v>0</v>
      </c>
    </row>
    <row r="9" spans="2:4" ht="30" customHeight="1" x14ac:dyDescent="0.3">
      <c r="B9" s="14" t="s">
        <v>7</v>
      </c>
      <c r="C9" s="17">
        <f>SUMIFS(Aktiver[Forrige år],Aktiver[Aktivtype],Dashboard[[#This Row],[Aktivtype]])+SUMIFS(Passiver[Forrige år],Passiver[Passivtype],Dashboard[[#This Row],[Aktivtype]])</f>
        <v>0</v>
      </c>
      <c r="D9" s="17">
        <f>SUMIFS(Aktiver[Indeværende år],Aktiver[Aktivtype],Dashboard[[#This Row],[Aktivtype]])+SUMIFS(Passiver[Indeværende år],Passiver[Passivtype],Dashboard[[#This Row],[Aktivtype]])</f>
        <v>350</v>
      </c>
    </row>
    <row r="10" spans="2:4" ht="30" customHeight="1" x14ac:dyDescent="0.3">
      <c r="B10" s="18" t="s">
        <v>8</v>
      </c>
      <c r="C10" s="19">
        <f>Aktiver[[#Totals],[Forrige år]]</f>
        <v>500</v>
      </c>
      <c r="D10" s="19">
        <f>Aktiver[[#Totals],[Indeværende år]]</f>
        <v>515</v>
      </c>
    </row>
    <row r="11" spans="2:4" ht="30" customHeight="1" x14ac:dyDescent="0.3">
      <c r="B11" s="18" t="s">
        <v>9</v>
      </c>
      <c r="C11" s="19">
        <f>Passiver[[#Totals],[Forrige år]]</f>
        <v>500</v>
      </c>
      <c r="D11" s="19">
        <f>Passiver[[#Totals],[Indeværende år]]</f>
        <v>700</v>
      </c>
    </row>
    <row r="12" spans="2:4" ht="30" customHeight="1" thickBot="1" x14ac:dyDescent="0.35">
      <c r="B12" s="20" t="s">
        <v>10</v>
      </c>
      <c r="C12" s="21">
        <f>C10-C11</f>
        <v>0</v>
      </c>
      <c r="D12" s="21">
        <f>D10-D11</f>
        <v>-185</v>
      </c>
    </row>
  </sheetData>
  <sheetProtection insertColumns="0" insertRows="0" deleteColumns="0" deleteRows="0" selectLockedCells="1"/>
  <conditionalFormatting sqref="C11">
    <cfRule type="expression" dxfId="8" priority="1">
      <formula>$C$11&gt;$C$10</formula>
    </cfRule>
    <cfRule type="expression" dxfId="7" priority="2">
      <formula>$C$11&lt;$C$10</formula>
    </cfRule>
    <cfRule type="expression" dxfId="6" priority="3">
      <formula>$C$11=$C$10</formula>
    </cfRule>
  </conditionalFormatting>
  <conditionalFormatting sqref="D11">
    <cfRule type="expression" dxfId="5" priority="5">
      <formula>$D$11&gt;$D$10</formula>
    </cfRule>
    <cfRule type="expression" dxfId="4" priority="6">
      <formula>$D$11&lt;$D$10</formula>
    </cfRule>
    <cfRule type="expression" dxfId="3" priority="7">
      <formula>$D$11=$D$10</formula>
    </cfRule>
  </conditionalFormatting>
  <dataValidations count="12">
    <dataValidation allowBlank="1" showInputMessage="1" showErrorMessage="1" prompt="Opret en balance i denne projektmappe. Indsæt aktiver og passiver i hvert regneark. Samlede aktiver, samlede passiver og saldo beregnes automatisk i dette regneark" sqref="A1" xr:uid="{00000000-0002-0000-0000-000000000000}"/>
    <dataValidation allowBlank="1" showInputMessage="1" showErrorMessage="1" prompt="Samlede aktiver beregnes automatisk i cellerne til højre" sqref="B10" xr:uid="{00000000-0002-0000-0000-000001000000}"/>
    <dataValidation allowBlank="1" showInputMessage="1" showErrorMessage="1" prompt="Samlede passiver og egenkapital beregnes automatisk i cellerne til højre. Flaget bliver grønt for at indikere en nulbalance eller positiv balance og rødt for at indikere en negativ balance." sqref="B11" xr:uid="{00000000-0002-0000-0000-000002000000}"/>
    <dataValidation allowBlank="1" showInputMessage="1" showErrorMessage="1" prompt="Balance beregnes automatisk i cellerne til højre" sqref="B12" xr:uid="{00000000-0002-0000-0000-000003000000}"/>
    <dataValidation allowBlank="1" showInputMessage="1" showErrorMessage="1" prompt="Titlen på dette regneark er i denne celle" sqref="B1" xr:uid="{00000000-0002-0000-0000-000004000000}"/>
    <dataValidation allowBlank="1" showInputMessage="1" showErrorMessage="1" prompt="Angiv sammenligningsår 2 i denne celle" sqref="D2" xr:uid="{00000000-0002-0000-0000-000005000000}"/>
    <dataValidation type="list" errorStyle="warning" allowBlank="1" showInputMessage="1" showErrorMessage="1" error="Vælg en post fra listen. Vælg ANNULLER, og tryk derefter på ALT+PIL NED for at åbne rullelisten, og tryk derefter på ENTER for at markere." sqref="B4:B9" xr:uid="{00000000-0002-0000-0000-000006000000}">
      <formula1>INDIRECT("Kategorier[Kategorier]")</formula1>
    </dataValidation>
    <dataValidation allowBlank="1" showInputMessage="1" showErrorMessage="1" prompt="Angiv Aktivtype i denne kolonne. Årlige sammenligningsværdier opdateres automatisk. Tryk på ALT+PIL NED for at åbne rullelisten, og tryk derefter på ENTER for at markere." sqref="B3" xr:uid="{00000000-0002-0000-0000-000007000000}"/>
    <dataValidation allowBlank="1" showInputMessage="1" showErrorMessage="1" prompt="Angiv sammenligningsår 1 i denne celle" sqref="C2" xr:uid="{00000000-0002-0000-0000-000008000000}"/>
    <dataValidation allowBlank="1" showInputMessage="1" showErrorMessage="1" prompt="Angiv sammenligningsår i cellerne C2 og D2 til højre" sqref="B2" xr:uid="{00000000-0002-0000-0000-000009000000}"/>
    <dataValidation allowBlank="1" showInputMessage="1" showErrorMessage="1" prompt=" Værdier for det ovenstående år fra regnearkene Aktiver og Passiver opdateres automatisk i denne kolonne under denne overskrift" sqref="C3" xr:uid="{00000000-0002-0000-0000-00000A000000}"/>
    <dataValidation allowBlank="1" showInputMessage="1" showErrorMessage="1" prompt="Værdier for det ovenstående år fra regnearkene Aktiver og Passiver opdateres automatisk i denne kolonne under denne overskrift" sqref="D3" xr:uid="{00000000-0002-0000-0000-00000B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4" width="18.77734375" customWidth="1"/>
    <col min="5" max="5" width="21.6640625" bestFit="1" customWidth="1"/>
  </cols>
  <sheetData>
    <row r="1" spans="2:5" s="2" customFormat="1" ht="42" customHeight="1" thickBot="1" x14ac:dyDescent="0.35">
      <c r="B1" s="3" t="s">
        <v>13</v>
      </c>
      <c r="C1" s="3"/>
      <c r="D1" s="3"/>
      <c r="E1" s="3"/>
    </row>
    <row r="2" spans="2:5" s="2" customFormat="1" ht="30" customHeight="1" thickTop="1" thickBot="1" x14ac:dyDescent="0.35">
      <c r="B2"/>
      <c r="C2"/>
      <c r="D2" s="5" t="str">
        <f ca="1">REGN_ÅR</f>
        <v>Finansåret 2016</v>
      </c>
      <c r="E2" s="5" t="str">
        <f ca="1">REGN_ÅR_2</f>
        <v>Finansåret 2017</v>
      </c>
    </row>
    <row r="3" spans="2:5" s="2" customFormat="1" ht="18" customHeight="1" thickTop="1" x14ac:dyDescent="0.3">
      <c r="B3" s="6" t="s">
        <v>1</v>
      </c>
      <c r="C3" s="6" t="s">
        <v>14</v>
      </c>
      <c r="D3" s="6" t="s">
        <v>11</v>
      </c>
      <c r="E3" s="6" t="s">
        <v>12</v>
      </c>
    </row>
    <row r="4" spans="2:5" s="2" customFormat="1" ht="30" customHeight="1" x14ac:dyDescent="0.3">
      <c r="B4" t="s">
        <v>2</v>
      </c>
      <c r="C4" t="s">
        <v>15</v>
      </c>
      <c r="D4" s="8">
        <v>600</v>
      </c>
      <c r="E4" s="8">
        <v>600</v>
      </c>
    </row>
    <row r="5" spans="2:5" s="2" customFormat="1" ht="30" customHeight="1" x14ac:dyDescent="0.3">
      <c r="B5" t="s">
        <v>2</v>
      </c>
      <c r="C5" t="s">
        <v>16</v>
      </c>
      <c r="D5" s="8"/>
      <c r="E5" s="8"/>
    </row>
    <row r="6" spans="2:5" s="2" customFormat="1" ht="30" customHeight="1" x14ac:dyDescent="0.3">
      <c r="B6" t="s">
        <v>2</v>
      </c>
      <c r="C6" t="s">
        <v>17</v>
      </c>
      <c r="D6" s="8"/>
      <c r="E6" s="8"/>
    </row>
    <row r="7" spans="2:5" s="2" customFormat="1" ht="30" customHeight="1" x14ac:dyDescent="0.3">
      <c r="B7" t="s">
        <v>2</v>
      </c>
      <c r="C7" t="s">
        <v>18</v>
      </c>
      <c r="D7" s="8"/>
      <c r="E7" s="8"/>
    </row>
    <row r="8" spans="2:5" s="2" customFormat="1" ht="30" customHeight="1" x14ac:dyDescent="0.3">
      <c r="B8" t="s">
        <v>2</v>
      </c>
      <c r="C8" t="s">
        <v>19</v>
      </c>
      <c r="D8" s="8"/>
      <c r="E8" s="8"/>
    </row>
    <row r="9" spans="2:5" s="2" customFormat="1" ht="30" customHeight="1" x14ac:dyDescent="0.3">
      <c r="B9" t="s">
        <v>3</v>
      </c>
      <c r="C9" t="s">
        <v>20</v>
      </c>
      <c r="D9" s="8"/>
      <c r="E9" s="8"/>
    </row>
    <row r="10" spans="2:5" s="2" customFormat="1" ht="30" customHeight="1" x14ac:dyDescent="0.3">
      <c r="B10" t="s">
        <v>3</v>
      </c>
      <c r="C10" t="s">
        <v>21</v>
      </c>
      <c r="D10" s="8"/>
      <c r="E10" s="8"/>
    </row>
    <row r="11" spans="2:5" ht="30" customHeight="1" x14ac:dyDescent="0.3">
      <c r="B11" t="s">
        <v>3</v>
      </c>
      <c r="C11" t="s">
        <v>22</v>
      </c>
      <c r="D11" s="8"/>
      <c r="E11" s="8"/>
    </row>
    <row r="12" spans="2:5" s="2" customFormat="1" ht="30" customHeight="1" x14ac:dyDescent="0.3">
      <c r="B12" t="s">
        <v>3</v>
      </c>
      <c r="C12" t="s">
        <v>23</v>
      </c>
      <c r="D12" s="8">
        <v>-100</v>
      </c>
      <c r="E12" s="8">
        <v>-85</v>
      </c>
    </row>
    <row r="13" spans="2:5" s="2" customFormat="1" ht="30" customHeight="1" x14ac:dyDescent="0.3">
      <c r="B13" t="s">
        <v>4</v>
      </c>
      <c r="C13" t="s">
        <v>24</v>
      </c>
      <c r="D13" s="8"/>
      <c r="E13" s="8"/>
    </row>
    <row r="14" spans="2:5" ht="30" customHeight="1" thickBot="1" x14ac:dyDescent="0.35">
      <c r="B14" s="10" t="s">
        <v>8</v>
      </c>
      <c r="C14" s="10"/>
      <c r="D14" s="11">
        <f>SUBTOTAL(109,Aktiver[Forrige år])</f>
        <v>500</v>
      </c>
      <c r="E14" s="11">
        <f>SUBTOTAL(109,Aktiver[Indeværende år])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Opret en liste over aktiver for at sammenligne regnskabsår i dette regneark. Samlede aktiver beregnes automatisk i slutningen af tabellen Aktiver" sqref="A1" xr:uid="{00000000-0002-0000-0100-000000000000}"/>
    <dataValidation allowBlank="1" showInputMessage="1" showErrorMessage="1" prompt="Titlen på dette regneark er i denne celle" sqref="B1" xr:uid="{00000000-0002-0000-0100-000001000000}"/>
    <dataValidation allowBlank="1" showInputMessage="1" showErrorMessage="1" prompt="Indtast Beskrivelse i denne kolonne under denne overskrift" sqref="C3" xr:uid="{00000000-0002-0000-0100-000002000000}"/>
    <dataValidation allowBlank="1" showInputMessage="1" showErrorMessage="1" prompt="Angiv Aktivtype i denne kolonne under denne overskrift Tryk på ALT+PIL NED for at åbne rullelisten, og tryk derefter på ENTER for at markere. Brug overskriftsfiltre til at finde bestemte poster" sqref="B3" xr:uid="{00000000-0002-0000-0100-000003000000}"/>
    <dataValidation allowBlank="1" showInputMessage="1" showErrorMessage="1" prompt="Angiv Aktivbeløb for ovenstående året i denne kolonne under denne overskrift" sqref="D3:E3" xr:uid="{00000000-0002-0000-0100-000004000000}"/>
    <dataValidation type="list" errorStyle="warning" allowBlank="1" showInputMessage="1" showErrorMessage="1" error="Vælg en post fra listen. Vælg ANNULLER, og tryk derefter på ALT+PIL NED for at åbne rullelisten, og tryk derefter på ENTER for at markere." sqref="B4:B13" xr:uid="{00000000-0002-0000-0100-000005000000}">
      <formula1>INDIRECT("Kategorier[Kategorier]")</formula1>
    </dataValidation>
    <dataValidation allowBlank="1" showInputMessage="1" showErrorMessage="1" prompt="Sammenligningsår opdateres automatisk i celle D2 og E2 til højre" sqref="B2" xr:uid="{00000000-0002-0000-0100-000006000000}"/>
    <dataValidation allowBlank="1" showInputMessage="1" showErrorMessage="1" prompt="Sammenligningsår 2 opdateres automatisk i denne celle" sqref="E2" xr:uid="{00000000-0002-0000-0100-000007000000}"/>
    <dataValidation allowBlank="1" showInputMessage="1" showErrorMessage="1" prompt="Sammenligningsår 1 opdateres automatisk i denne celle" sqref="D2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4" width="18.77734375" customWidth="1"/>
    <col min="5" max="5" width="21.6640625" bestFit="1" customWidth="1"/>
  </cols>
  <sheetData>
    <row r="1" spans="2:5" s="2" customFormat="1" ht="42" customHeight="1" thickBot="1" x14ac:dyDescent="0.35">
      <c r="B1" s="3" t="s">
        <v>25</v>
      </c>
      <c r="C1" s="3"/>
      <c r="D1" s="3"/>
      <c r="E1" s="3"/>
    </row>
    <row r="2" spans="2:5" s="2" customFormat="1" ht="30" customHeight="1" thickTop="1" thickBot="1" x14ac:dyDescent="0.35">
      <c r="D2" s="5" t="str">
        <f ca="1">REGN_ÅR</f>
        <v>Finansåret 2016</v>
      </c>
      <c r="E2" s="5" t="str">
        <f ca="1">REGN_ÅR_2</f>
        <v>Finansåret 2017</v>
      </c>
    </row>
    <row r="3" spans="2:5" s="2" customFormat="1" ht="18" customHeight="1" thickTop="1" x14ac:dyDescent="0.3">
      <c r="B3" s="7" t="s">
        <v>26</v>
      </c>
      <c r="C3" s="7" t="s">
        <v>14</v>
      </c>
      <c r="D3" s="6" t="s">
        <v>11</v>
      </c>
      <c r="E3" s="6" t="s">
        <v>12</v>
      </c>
    </row>
    <row r="4" spans="2:5" s="2" customFormat="1" ht="30" customHeight="1" x14ac:dyDescent="0.3">
      <c r="B4" t="s">
        <v>5</v>
      </c>
      <c r="C4" t="s">
        <v>27</v>
      </c>
      <c r="D4" s="8"/>
      <c r="E4" s="8">
        <v>350</v>
      </c>
    </row>
    <row r="5" spans="2:5" s="2" customFormat="1" ht="30" customHeight="1" x14ac:dyDescent="0.3">
      <c r="B5" t="s">
        <v>5</v>
      </c>
      <c r="C5" t="s">
        <v>28</v>
      </c>
      <c r="D5" s="8"/>
      <c r="E5" s="8"/>
    </row>
    <row r="6" spans="2:5" s="2" customFormat="1" ht="30" customHeight="1" x14ac:dyDescent="0.3">
      <c r="B6" t="s">
        <v>5</v>
      </c>
      <c r="C6" t="s">
        <v>29</v>
      </c>
      <c r="D6" s="8">
        <v>500</v>
      </c>
      <c r="E6" s="8"/>
    </row>
    <row r="7" spans="2:5" s="2" customFormat="1" ht="30" customHeight="1" x14ac:dyDescent="0.3">
      <c r="B7" t="s">
        <v>5</v>
      </c>
      <c r="C7" t="s">
        <v>30</v>
      </c>
      <c r="D7" s="8"/>
      <c r="E7" s="8"/>
    </row>
    <row r="8" spans="2:5" s="2" customFormat="1" ht="30" customHeight="1" x14ac:dyDescent="0.3">
      <c r="B8" t="s">
        <v>5</v>
      </c>
      <c r="C8" t="s">
        <v>31</v>
      </c>
      <c r="D8" s="8"/>
      <c r="E8" s="8"/>
    </row>
    <row r="9" spans="2:5" s="2" customFormat="1" ht="30" customHeight="1" x14ac:dyDescent="0.3">
      <c r="B9" t="s">
        <v>6</v>
      </c>
      <c r="C9" t="s">
        <v>32</v>
      </c>
      <c r="D9" s="8"/>
      <c r="E9" s="8"/>
    </row>
    <row r="10" spans="2:5" s="2" customFormat="1" ht="30" customHeight="1" x14ac:dyDescent="0.3">
      <c r="B10" t="s">
        <v>7</v>
      </c>
      <c r="C10" t="s">
        <v>33</v>
      </c>
      <c r="D10" s="8"/>
      <c r="E10" s="8">
        <v>350</v>
      </c>
    </row>
    <row r="11" spans="2:5" ht="30" customHeight="1" x14ac:dyDescent="0.3">
      <c r="B11" t="s">
        <v>7</v>
      </c>
      <c r="C11" t="s">
        <v>34</v>
      </c>
      <c r="D11" s="8"/>
      <c r="E11" s="8"/>
    </row>
    <row r="12" spans="2:5" s="2" customFormat="1" ht="30" customHeight="1" thickBot="1" x14ac:dyDescent="0.35">
      <c r="B12" s="9" t="s">
        <v>9</v>
      </c>
      <c r="C12" s="12"/>
      <c r="D12" s="11">
        <f>SUBTOTAL(109,Passiver[Forrige år])</f>
        <v>500</v>
      </c>
      <c r="E12" s="11">
        <f>SUBTOTAL(109,Passiver[Indeværende år])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Opret en liste over passiver for at sammenligne regnskabsår i dette regneark. Samlede passiver og egenkapital beregnes automatisk i slutningen af tabellen Passiver" sqref="A1" xr:uid="{00000000-0002-0000-0200-000000000000}"/>
    <dataValidation allowBlank="1" showInputMessage="1" showErrorMessage="1" prompt="Titlen på dette regneark er i denne celle" sqref="B1" xr:uid="{00000000-0002-0000-0200-000001000000}"/>
    <dataValidation allowBlank="1" showInputMessage="1" showErrorMessage="1" prompt="Indtast Beskrivelse i denne kolonne under denne overskrift" sqref="C3" xr:uid="{00000000-0002-0000-0200-000002000000}"/>
    <dataValidation allowBlank="1" showInputMessage="1" showErrorMessage="1" prompt="Angiv Passivtype i denne kolonne under denne overskrift. Tryk på ALT+PIL NED for at åbne rullelisten, og tryk derefter på ENTER for at markere. Brug overskriftsfiltre til at finde bestemte poster" sqref="B3" xr:uid="{00000000-0002-0000-0200-000003000000}"/>
    <dataValidation type="list" errorStyle="warning" allowBlank="1" showInputMessage="1" showErrorMessage="1" error="Vælg en post fra listen. Vælg ANNULLER, og tryk derefter på ALT+PIL NED for at åbne rullelisten, og tryk derefter på ENTER for at markere." sqref="B4:B11" xr:uid="{00000000-0002-0000-0200-000004000000}">
      <formula1>INDIRECT("Kategorier[Kategorier]")</formula1>
    </dataValidation>
    <dataValidation allowBlank="1" showInputMessage="1" showErrorMessage="1" prompt="Sammenligningsår opdateres automatisk i celle D2 og E2 til højre" sqref="B2" xr:uid="{00000000-0002-0000-0200-000005000000}"/>
    <dataValidation allowBlank="1" showInputMessage="1" showErrorMessage="1" prompt="Sammenligningsår 2 opdateres automatisk i denne celle" sqref="E2" xr:uid="{00000000-0002-0000-0200-000006000000}"/>
    <dataValidation allowBlank="1" showInputMessage="1" showErrorMessage="1" prompt="Sammenligningsår 1 opdateres automatisk i denne celle" sqref="D2" xr:uid="{00000000-0002-0000-0200-000007000000}"/>
    <dataValidation allowBlank="1" showInputMessage="1" showErrorMessage="1" prompt="Angiv Passivbeløb for ovenstående år i denne kolonne under denne overskrift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7" t="s">
        <v>35</v>
      </c>
    </row>
    <row r="4" spans="2:2" s="2" customFormat="1" ht="17.25" customHeight="1" x14ac:dyDescent="0.3">
      <c r="B4" s="4" t="s">
        <v>2</v>
      </c>
    </row>
    <row r="5" spans="2:2" s="2" customFormat="1" ht="17.25" customHeight="1" x14ac:dyDescent="0.3">
      <c r="B5" s="4" t="s">
        <v>3</v>
      </c>
    </row>
    <row r="6" spans="2:2" s="2" customFormat="1" ht="17.25" customHeight="1" x14ac:dyDescent="0.3">
      <c r="B6" s="4" t="s">
        <v>4</v>
      </c>
    </row>
    <row r="7" spans="2:2" s="2" customFormat="1" ht="17.25" customHeight="1" x14ac:dyDescent="0.3">
      <c r="B7" s="4" t="s">
        <v>5</v>
      </c>
    </row>
    <row r="8" spans="2:2" s="2" customFormat="1" ht="17.25" customHeight="1" x14ac:dyDescent="0.3">
      <c r="B8" s="4" t="s">
        <v>6</v>
      </c>
    </row>
    <row r="9" spans="2:2" s="2" customFormat="1" ht="17.25" customHeight="1" x14ac:dyDescent="0.3">
      <c r="B9" s="4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Opret en liste over kategorier for aktiver og passiver i dette regneark. Disse værdier bruges til at oprette et Dashboard til at udbygge regnearkene Aktiver og Passiver" sqref="A1" xr:uid="{00000000-0002-0000-0300-000000000000}"/>
    <dataValidation allowBlank="1" showInputMessage="1" showErrorMessage="1" prompt="Titlen på dette regneark er i denne celle" sqref="B1" xr:uid="{00000000-0002-0000-0300-000001000000}"/>
    <dataValidation allowBlank="1" showInputMessage="1" showErrorMessage="1" prompt="Indtast Kategorier i denne kolonne under denne overskrift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TM03934533</ap:Template>
  <ap:DocSecurity>0</ap:DocSecurity>
  <ap:ScaleCrop>false</ap:ScaleCrop>
  <ap:HeadingPairs>
    <vt:vector baseType="variant" size="4">
      <vt:variant>
        <vt:lpstr>Regneark</vt:lpstr>
      </vt:variant>
      <vt:variant>
        <vt:i4>4</vt:i4>
      </vt:variant>
      <vt:variant>
        <vt:lpstr>Navngivne områder</vt:lpstr>
      </vt:variant>
      <vt:variant>
        <vt:i4>10</vt:i4>
      </vt:variant>
    </vt:vector>
  </ap:HeadingPairs>
  <ap:TitlesOfParts>
    <vt:vector baseType="lpstr" size="14">
      <vt:lpstr>Oversigt</vt:lpstr>
      <vt:lpstr>Aktiver</vt:lpstr>
      <vt:lpstr>Passiver</vt:lpstr>
      <vt:lpstr>Kategorier</vt:lpstr>
      <vt:lpstr>KolonneTitel2</vt:lpstr>
      <vt:lpstr>KolonneTitel3</vt:lpstr>
      <vt:lpstr>REGN_ÅR</vt:lpstr>
      <vt:lpstr>REGN_ÅR_2</vt:lpstr>
      <vt:lpstr>RækkeTitelRegion1..D12</vt:lpstr>
      <vt:lpstr>Titel1</vt:lpstr>
      <vt:lpstr>Aktiver!Udskriftstitler</vt:lpstr>
      <vt:lpstr>Kategorier!Udskriftstitler</vt:lpstr>
      <vt:lpstr>Oversigt!Udskriftstitler</vt:lpstr>
      <vt:lpstr>Passiver!Udskriftstitler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2017-05-31T07:59:53Z</dcterms:created>
  <dcterms:modified xsi:type="dcterms:W3CDTF">2017-07-17T12:39:51Z</dcterms:modified>
</cp:coreProperties>
</file>