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19"/>
  <workbookPr filterPrivacy="1" hidePivotFieldList="1"/>
  <xr:revisionPtr revIDLastSave="3" documentId="13_ncr:20001_{CD4CB7CC-807D-4679-A314-FD5D1C30AC68}" xr6:coauthVersionLast="43" xr6:coauthVersionMax="43" xr10:uidLastSave="{B91016D7-D6C9-44E3-BBCF-C2943C3BE605}"/>
  <bookViews>
    <workbookView xWindow="-120" yWindow="-120" windowWidth="28980" windowHeight="14415" xr2:uid="{00000000-000D-0000-FFFF-FFFF00000000}"/>
  </bookViews>
  <sheets>
    <sheet name="Plan for universitetspoint" sheetId="1" r:id="rId1"/>
    <sheet name="Kursus" sheetId="5" r:id="rId2"/>
    <sheet name="Semesteroversigtsdata" sheetId="4" r:id="rId3"/>
  </sheets>
  <definedNames>
    <definedName name="Manglende_point">Uddannelseskrav[[#Totals],[KRÆVET]]</definedName>
    <definedName name="Nødvendige_point">Uddannelseskrav[[#Totals],[TOTAL]]</definedName>
    <definedName name="Optjente_point">Uddannelseskrav[[#Totals],[OPTJENT]]</definedName>
    <definedName name="Søg_i_krav">Uddannelseskrav[POINTKRAV]</definedName>
    <definedName name="_xlnm.Print_Titles" localSheetId="1">Kursus!$1:$2</definedName>
  </definedNames>
  <calcPr calcId="191029"/>
  <pivotCaches>
    <pivotCache cacheId="0" r:id="rId4"/>
  </pivotCaches>
  <extLst>
    <ext xmlns:x15="http://schemas.microsoft.com/office/spreadsheetml/2010/11/main" uri="{FCE2AD5D-F65C-4FA6-A056-5C36A1767C68}">
      <x15:dataModel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D11" i="1" l="1"/>
  <c r="F11" i="1"/>
  <c r="E7" i="1"/>
  <c r="E5" i="1" l="1"/>
  <c r="F5" i="1" s="1"/>
  <c r="E6" i="1"/>
  <c r="F6" i="1" s="1"/>
  <c r="F7" i="1"/>
  <c r="E8" i="1"/>
  <c r="F8" i="1" s="1"/>
  <c r="D9" i="1"/>
  <c r="F9" i="1" l="1"/>
  <c r="E9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Excel Data Model" type="5" refreshedVersion="0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<sst xmlns="http://schemas.openxmlformats.org/spreadsheetml/2006/main" count="164" uniqueCount="85">
  <si>
    <t>Plan for universitetspoint</t>
  </si>
  <si>
    <t>SEMESTEROVERSIGT</t>
  </si>
  <si>
    <t>Liggende søjlediagram, der viser samlet antal point og kurser for hvert semester, er i denne celle. Pivotdiagrammet opdateres automatisk, baseret på pivottabellen i regnearket Semesteroversigtsdata.</t>
  </si>
  <si>
    <t>Bachelor 
i musikhistorie</t>
  </si>
  <si>
    <t>POINTKRAV</t>
  </si>
  <si>
    <t>Akademisk hovedfagseksamen</t>
  </si>
  <si>
    <t>Akademisk bifagseksamen</t>
  </si>
  <si>
    <t>Valgfrit fag</t>
  </si>
  <si>
    <t>Generelt studie</t>
  </si>
  <si>
    <t>TOTALER</t>
  </si>
  <si>
    <t>OVERORDNET STATUS:</t>
  </si>
  <si>
    <t>I/T</t>
  </si>
  <si>
    <t>OPTJENT</t>
  </si>
  <si>
    <t>KRÆVET</t>
  </si>
  <si>
    <t>Universitetskurser</t>
  </si>
  <si>
    <t>KURSUSNAVN</t>
  </si>
  <si>
    <t>Antropologi</t>
  </si>
  <si>
    <t>Anvendt musik</t>
  </si>
  <si>
    <t>Kunsthistorie</t>
  </si>
  <si>
    <t xml:space="preserve">Kunsthistorie </t>
  </si>
  <si>
    <t>Hørelære I</t>
  </si>
  <si>
    <t>Hørelære II</t>
  </si>
  <si>
    <t>Hørelære III</t>
  </si>
  <si>
    <t>Hørelære IV</t>
  </si>
  <si>
    <t>Orkesterdirigent I</t>
  </si>
  <si>
    <t>Skriftlig engelsk</t>
  </si>
  <si>
    <t>Musikalsk form og analyse</t>
  </si>
  <si>
    <t>Introduktion til antropologi</t>
  </si>
  <si>
    <t>Matematik 101</t>
  </si>
  <si>
    <t>Musikhistorie i den vestlige civilisation I</t>
  </si>
  <si>
    <t>Musikhistorie i den vestlige civilisation II</t>
  </si>
  <si>
    <t>Musikteori I</t>
  </si>
  <si>
    <t>Musikteori II</t>
  </si>
  <si>
    <t>Musikteori III</t>
  </si>
  <si>
    <t>Musikteori IV</t>
  </si>
  <si>
    <t>Klaver</t>
  </si>
  <si>
    <t>Samfundsvidenskab 101</t>
  </si>
  <si>
    <t>Samfundsfag 101</t>
  </si>
  <si>
    <t>Jazzens verden</t>
  </si>
  <si>
    <t>Musikens verden I</t>
  </si>
  <si>
    <t>Musikens verden II</t>
  </si>
  <si>
    <t>Musikens verden III</t>
  </si>
  <si>
    <t>KURSUSNUMMER</t>
  </si>
  <si>
    <t>GEN 108</t>
  </si>
  <si>
    <t>MUS 215</t>
  </si>
  <si>
    <t>KUNST 101</t>
  </si>
  <si>
    <t>KUNST 201</t>
  </si>
  <si>
    <t>MUS 113</t>
  </si>
  <si>
    <t>MUS 213</t>
  </si>
  <si>
    <t>MUS 313</t>
  </si>
  <si>
    <t>MUS 413</t>
  </si>
  <si>
    <t>MUS 114</t>
  </si>
  <si>
    <t>ENG 101</t>
  </si>
  <si>
    <t>ENG 201</t>
  </si>
  <si>
    <t>MUS 214</t>
  </si>
  <si>
    <t>GEN 208</t>
  </si>
  <si>
    <t>MAT 101</t>
  </si>
  <si>
    <t>MUS 101</t>
  </si>
  <si>
    <t>MUS 201</t>
  </si>
  <si>
    <t>MUS 110</t>
  </si>
  <si>
    <t>MUS 210</t>
  </si>
  <si>
    <t>MUS 310</t>
  </si>
  <si>
    <t>MUS 410</t>
  </si>
  <si>
    <t>MUS 109</t>
  </si>
  <si>
    <t>SOC 101</t>
  </si>
  <si>
    <t>SOC 201</t>
  </si>
  <si>
    <t>MUS 105</t>
  </si>
  <si>
    <t>MUS 112</t>
  </si>
  <si>
    <t>MUS 212</t>
  </si>
  <si>
    <t>UDDANNELSESKRAV</t>
  </si>
  <si>
    <t>POINT</t>
  </si>
  <si>
    <t>FULDFØRT?</t>
  </si>
  <si>
    <t>Ja</t>
  </si>
  <si>
    <t>Nej</t>
  </si>
  <si>
    <t>SEMESTER</t>
  </si>
  <si>
    <t>Semester 1</t>
  </si>
  <si>
    <t>Semester 3</t>
  </si>
  <si>
    <t>Semester 2</t>
  </si>
  <si>
    <t>Semester 4</t>
  </si>
  <si>
    <t>Semester 5</t>
  </si>
  <si>
    <t>Semesteroversigtsdata</t>
  </si>
  <si>
    <t>Pivottabellen udgør datakilden for pivotdiagrammet Semesteroversigt på arket Plan for universitetspoint.</t>
  </si>
  <si>
    <t>TOTAL</t>
  </si>
  <si>
    <t>KURSER</t>
  </si>
  <si>
    <t>Hvis du vil opdatere ovenstående pivotdiagram, skal du vælge diagrammet.  
Højreklik en enkelt gang med musen for at hente genvejsmenuen.
Vælg Opdater eller Opdater alle for at opdatere diagrammet.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</si>
</sst>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 * #,##0_ ;_ * \-#,##0_ ;_ * &quot;-&quot;_ ;_ @_ "/>
    <numFmt numFmtId="43" formatCode="_ * #,##0.00_ ;_ * \-#,##0.00_ ;_ * &quot;-&quot;??_ ;_ @_ "/>
    <numFmt numFmtId="164" formatCode="_ &quot;₹&quot;\ * #,##0_ ;_ &quot;₹&quot;\ * \-#,##0_ ;_ &quot;₹&quot;\ * &quot;-&quot;_ ;_ @_ "/>
    <numFmt numFmtId="165" formatCode="_ &quot;₹&quot;\ * #,##0.00_ ;_ &quot;₹&quot;\ * \-#,##0.00_ ;_ &quot;₹&quot;\ * &quot;-&quot;??_ ;_ @_ "/>
  </numFmts>
  <fonts count="13" x14ac:knownFonts="1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1"/>
      <name val="Trebuchet MS"/>
      <family val="2"/>
      <scheme val="minor"/>
    </font>
    <font>
      <sz val="12"/>
      <color theme="1" tint="0.249977111117893"/>
      <name val="Trebuchet MS"/>
      <family val="2"/>
      <scheme val="minor"/>
    </font>
    <font>
      <b/>
      <sz val="11"/>
      <color theme="1" tint="0.24994659260841701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26"/>
      <color theme="0"/>
      <name val="Times New Roman"/>
      <family val="1"/>
      <scheme val="major"/>
    </font>
    <font>
      <sz val="14"/>
      <color theme="0"/>
      <name val="Times New Roman"/>
      <family val="1"/>
      <scheme val="major"/>
    </font>
    <font>
      <sz val="11"/>
      <color theme="0"/>
      <name val="Trebuchet MS"/>
      <family val="2"/>
      <scheme val="minor"/>
    </font>
    <font>
      <sz val="11"/>
      <color theme="1" tint="0.24994659260841701"/>
      <name val="Times New Roman"/>
      <family val="1"/>
      <scheme val="major"/>
    </font>
    <font>
      <i/>
      <sz val="11"/>
      <color theme="0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ck">
        <color theme="6" tint="-0.499984740745262"/>
      </left>
      <right/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6" tint="-0.499984740745262"/>
      </top>
      <bottom/>
      <diagonal/>
    </border>
    <border>
      <left style="thick">
        <color theme="0"/>
      </left>
      <right/>
      <top/>
      <bottom style="thick">
        <color theme="6" tint="-0.499984740745262"/>
      </bottom>
      <diagonal/>
    </border>
  </borders>
  <cellStyleXfs count="10">
    <xf numFmtId="0" fontId="0" fillId="0" borderId="0">
      <alignment vertical="center" wrapText="1"/>
    </xf>
    <xf numFmtId="0" fontId="7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2" borderId="0" applyNumberFormat="0" applyBorder="0" applyAlignment="0" applyProtection="0"/>
    <xf numFmtId="43" fontId="10" fillId="0" borderId="0" applyFill="0" applyBorder="0" applyAlignment="0" applyProtection="0"/>
    <xf numFmtId="41" fontId="10" fillId="0" borderId="0" applyFill="0" applyBorder="0" applyAlignment="0" applyProtection="0"/>
    <xf numFmtId="165" fontId="10" fillId="0" borderId="0" applyFill="0" applyBorder="0" applyAlignment="0" applyProtection="0"/>
    <xf numFmtId="164" fontId="10" fillId="0" borderId="0" applyFill="0" applyBorder="0" applyAlignment="0" applyProtection="0"/>
    <xf numFmtId="9" fontId="10" fillId="0" borderId="0" applyFill="0" applyBorder="0" applyAlignment="0" applyProtection="0"/>
    <xf numFmtId="0" fontId="10" fillId="3" borderId="7" applyNumberFormat="0" applyAlignment="0" applyProtection="0"/>
  </cellStyleXfs>
  <cellXfs count="35">
    <xf numFmtId="0" fontId="0" fillId="0" borderId="0" xfId="0">
      <alignment vertical="center" wrapText="1"/>
    </xf>
    <xf numFmtId="0" fontId="7" fillId="2" borderId="0" xfId="1" applyAlignment="1">
      <alignment vertical="center"/>
    </xf>
    <xf numFmtId="0" fontId="0" fillId="0" borderId="0" xfId="0" applyAlignment="1">
      <alignment horizontal="center" vertical="center"/>
    </xf>
    <xf numFmtId="0" fontId="7" fillId="2" borderId="0" xfId="1" applyAlignment="1">
      <alignment horizontal="center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1"/>
    </xf>
    <xf numFmtId="0" fontId="7" fillId="2" borderId="0" xfId="1" applyAlignment="1">
      <alignment horizontal="left" vertical="center" indent="2"/>
    </xf>
    <xf numFmtId="0" fontId="0" fillId="0" borderId="0" xfId="0" applyFill="1">
      <alignment vertical="center" wrapText="1"/>
    </xf>
    <xf numFmtId="0" fontId="4" fillId="0" borderId="0" xfId="2" applyFont="1" applyFill="1" applyAlignment="1">
      <alignment horizontal="right" vertical="center" indent="1"/>
    </xf>
    <xf numFmtId="0" fontId="0" fillId="0" borderId="0" xfId="0" applyFill="1" applyBorder="1" applyAlignment="1">
      <alignment vertical="top"/>
    </xf>
    <xf numFmtId="0" fontId="1" fillId="0" borderId="4" xfId="0" applyFont="1" applyFill="1" applyBorder="1" applyAlignment="1">
      <alignment horizontal="left" vertical="center" indent="1"/>
    </xf>
    <xf numFmtId="0" fontId="6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0" fillId="0" borderId="0" xfId="0" applyFont="1" applyFill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2" borderId="5" xfId="1" applyFont="1" applyBorder="1" applyAlignment="1">
      <alignment horizontal="left" vertical="center" wrapText="1" inden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NumberFormat="1" applyFill="1" applyAlignment="1">
      <alignment horizontal="center" vertical="center" wrapText="1"/>
    </xf>
    <xf numFmtId="0" fontId="8" fillId="2" borderId="0" xfId="3" applyBorder="1" applyAlignment="1">
      <alignment horizontal="left" vertical="center" wrapText="1"/>
    </xf>
    <xf numFmtId="0" fontId="0" fillId="2" borderId="0" xfId="0" applyFill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12" fillId="0" borderId="0" xfId="0" applyFont="1" applyFill="1" applyAlignment="1">
      <alignment horizontal="center" vertical="top" wrapText="1"/>
    </xf>
    <xf numFmtId="0" fontId="8" fillId="2" borderId="5" xfId="3" applyBorder="1" applyAlignment="1">
      <alignment horizontal="left" vertical="center" wrapText="1"/>
    </xf>
    <xf numFmtId="0" fontId="8" fillId="2" borderId="0" xfId="3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2" borderId="0" xfId="1" applyBorder="1" applyAlignment="1">
      <alignment horizontal="left" vertical="center" indent="1"/>
    </xf>
    <xf numFmtId="0" fontId="7" fillId="2" borderId="0" xfId="1" applyAlignment="1">
      <alignment horizontal="left" vertical="center" indent="2"/>
    </xf>
  </cellXfs>
  <cellStyles count="10">
    <cellStyle name="Bemærk!" xfId="9" builtinId="10" customBuiltin="1"/>
    <cellStyle name="Komma" xfId="4" builtinId="3" customBuiltin="1"/>
    <cellStyle name="Komma [0]" xfId="5" builtinId="6" customBuiltin="1"/>
    <cellStyle name="Normal" xfId="0" builtinId="0" customBuiltin="1"/>
    <cellStyle name="Overskrift 1" xfId="3" builtinId="16" customBuiltin="1"/>
    <cellStyle name="Overskrift 4" xfId="2" builtinId="19"/>
    <cellStyle name="Procent" xfId="8" builtinId="5" customBuiltin="1"/>
    <cellStyle name="Titel" xfId="1" builtinId="15" customBuiltin="1"/>
    <cellStyle name="Valuta" xfId="6" builtinId="4" customBuiltin="1"/>
    <cellStyle name="Valuta [0]" xfId="7" builtinId="7" customBuiltin="1"/>
  </cellStyles>
  <dxfs count="31">
    <dxf>
      <fill>
        <patternFill patternType="none">
          <bgColor auto="1"/>
        </patternFill>
      </fill>
    </dxf>
    <dxf>
      <alignment horizontal="center" readingOrder="0"/>
    </dxf>
    <dxf>
      <alignment horizontal="center" indent="0" readingOrder="0"/>
    </dxf>
    <dxf>
      <alignment horizontal="lef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3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border>
        <bottom style="thick">
          <color theme="6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b/>
        <i val="0"/>
        <color theme="1" tint="0.24994659260841701"/>
      </font>
    </dxf>
    <dxf>
      <font>
        <b val="0"/>
        <i val="0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6" tint="-0.499984740745262"/>
        </horizontal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 defaultTableStyle="Kursusoversigt" defaultPivotStyle="Semesteroversigt">
    <tableStyle name="Kursusoversigt" pivot="0" count="3" xr9:uid="{00000000-0011-0000-FFFF-FFFF00000000}">
      <tableStyleElement type="wholeTable" dxfId="30"/>
      <tableStyleElement type="headerRow" dxfId="29"/>
      <tableStyleElement type="secondRowStripe" dxfId="28"/>
    </tableStyle>
    <tableStyle name="Resumé over pointkrav" pivot="0" count="3" xr9:uid="{00000000-0011-0000-FFFF-FFFF01000000}">
      <tableStyleElement type="wholeTable" dxfId="27"/>
      <tableStyleElement type="headerRow" dxfId="26"/>
      <tableStyleElement type="totalRow" dxfId="25"/>
    </tableStyle>
    <tableStyle name="Semesteroversigt" table="0" count="3" xr9:uid="{00000000-0011-0000-FFFF-FFFF02000000}">
      <tableStyleElement type="headerRow" dxfId="24"/>
      <tableStyleElement type="totalRow" dxfId="23"/>
      <tableStyleElement type="secondRowStripe" dxfId="22"/>
    </tableStyle>
  </tableStyles>
  <colors>
    <mruColors>
      <color rgb="FF99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[Office_35054752_TF00000034.xlsx]Semesteroversigtsdata!Semesteroversigt i pivottabel</c:name>
    <c:fmtId val="16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Semesteroversigtsdata!$B$4</c:f>
              <c:strCache>
                <c:ptCount val="1"/>
                <c:pt idx="0">
                  <c:v>POINT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Semesteroversigtsdata!$A$5:$A$10</c:f>
              <c:strCache>
                <c:ptCount val="5"/>
                <c:pt idx="0">
                  <c:v>Semester 1</c:v>
                </c:pt>
                <c:pt idx="1">
                  <c:v>Semester 2</c:v>
                </c:pt>
                <c:pt idx="2">
                  <c:v>Semester 3</c:v>
                </c:pt>
                <c:pt idx="3">
                  <c:v>Semester 4</c:v>
                </c:pt>
                <c:pt idx="4">
                  <c:v>Semester 5</c:v>
                </c:pt>
              </c:strCache>
            </c:strRef>
          </c:cat>
          <c:val>
            <c:numRef>
              <c:f>Semesteroversigtsdata!$B$5:$B$10</c:f>
              <c:numCache>
                <c:formatCode>General</c:formatCode>
                <c:ptCount val="5"/>
                <c:pt idx="0">
                  <c:v>30</c:v>
                </c:pt>
                <c:pt idx="1">
                  <c:v>20</c:v>
                </c:pt>
                <c:pt idx="2">
                  <c:v>9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D-447E-BECC-685148EE9EC0}"/>
            </c:ext>
          </c:extLst>
        </c:ser>
        <c:ser>
          <c:idx val="1"/>
          <c:order val="1"/>
          <c:tx>
            <c:strRef>
              <c:f>Semesteroversigtsdata!$C$4</c:f>
              <c:strCache>
                <c:ptCount val="1"/>
                <c:pt idx="0">
                  <c:v>KURSER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Semesteroversigtsdata!$A$5:$A$10</c:f>
              <c:strCache>
                <c:ptCount val="5"/>
                <c:pt idx="0">
                  <c:v>Semester 1</c:v>
                </c:pt>
                <c:pt idx="1">
                  <c:v>Semester 2</c:v>
                </c:pt>
                <c:pt idx="2">
                  <c:v>Semester 3</c:v>
                </c:pt>
                <c:pt idx="3">
                  <c:v>Semester 4</c:v>
                </c:pt>
                <c:pt idx="4">
                  <c:v>Semester 5</c:v>
                </c:pt>
              </c:strCache>
            </c:strRef>
          </c:cat>
          <c:val>
            <c:numRef>
              <c:f>Semesteroversigtsdata!$C$5:$C$10</c:f>
              <c:numCache>
                <c:formatCode>General</c:formatCode>
                <c:ptCount val="5"/>
                <c:pt idx="0">
                  <c:v>12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5D-447E-BECC-685148EE9E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41"/>
        <c:axId val="502532728"/>
        <c:axId val="502533120"/>
      </c:barChart>
      <c:catAx>
        <c:axId val="50253272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accent3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02533120"/>
        <c:crosses val="autoZero"/>
        <c:auto val="1"/>
        <c:lblAlgn val="ctr"/>
        <c:lblOffset val="100"/>
        <c:noMultiLvlLbl val="0"/>
      </c:catAx>
      <c:valAx>
        <c:axId val="502533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02532728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ayout>
        <c:manualLayout>
          <c:xMode val="edge"/>
          <c:yMode val="edge"/>
          <c:x val="0.82118533221618584"/>
          <c:y val="0.22643199011888224"/>
          <c:w val="0.17881459543572778"/>
          <c:h val="0.229631563434249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da-D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3</xdr:row>
      <xdr:rowOff>381000</xdr:rowOff>
    </xdr:from>
    <xdr:to>
      <xdr:col>1</xdr:col>
      <xdr:colOff>1722120</xdr:colOff>
      <xdr:row>8</xdr:row>
      <xdr:rowOff>171450</xdr:rowOff>
    </xdr:to>
    <xdr:graphicFrame macro="">
      <xdr:nvGraphicFramePr>
        <xdr:cNvPr id="2" name="Semesteroversigt" descr="Liggende søjlediagram, der viser det samlede antal point og kurser for hvert semest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orfatter" refreshedDate="43613.67882685185" createdVersion="6" refreshedVersion="6" minRefreshableVersion="3" recordCount="27" xr:uid="{00000000-000A-0000-FFFF-FFFF0D000000}">
  <cacheSource type="worksheet">
    <worksheetSource name="Kurser"/>
  </cacheSource>
  <cacheFields count="6">
    <cacheField name="KURSUSNAVN" numFmtId="0">
      <sharedItems/>
    </cacheField>
    <cacheField name="KURSUSNUMMER" numFmtId="0">
      <sharedItems/>
    </cacheField>
    <cacheField name="UDDANNELSESKRAV" numFmtId="0">
      <sharedItems/>
    </cacheField>
    <cacheField name="POINT" numFmtId="0">
      <sharedItems containsSemiMixedTypes="0" containsString="0" containsNumber="1" containsInteger="1" minValue="2" maxValue="4"/>
    </cacheField>
    <cacheField name="FULDFØRT?" numFmtId="0">
      <sharedItems containsBlank="1"/>
    </cacheField>
    <cacheField name="SEMESTER" numFmtId="0">
      <sharedItems count="5">
        <s v="Semester 1"/>
        <s v="Semester 3"/>
        <s v="Semester 2"/>
        <s v="Semester 4"/>
        <s v="Semester 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s v="Anthropology"/>
    <s v="GEN 108"/>
    <s v="General Study"/>
    <n v="4"/>
    <s v="Yes"/>
    <x v="0"/>
  </r>
  <r>
    <s v="Applied Music"/>
    <s v="MUS 215"/>
    <s v="Academic Major"/>
    <n v="3"/>
    <m/>
    <x v="1"/>
  </r>
  <r>
    <s v="Art History"/>
    <s v="ART 101"/>
    <s v="General Study"/>
    <n v="2"/>
    <s v="Yes"/>
    <x v="0"/>
  </r>
  <r>
    <s v="Art History "/>
    <s v="ART 201"/>
    <s v="General Study"/>
    <n v="2"/>
    <s v="Yes"/>
    <x v="2"/>
  </r>
  <r>
    <s v="Aural Skills I"/>
    <s v="MUS 113"/>
    <s v="Academic Major"/>
    <n v="2"/>
    <s v="Yes"/>
    <x v="0"/>
  </r>
  <r>
    <s v="Aural Skills II"/>
    <s v="MUS 213"/>
    <s v="Academic Major"/>
    <n v="2"/>
    <s v="Yes"/>
    <x v="2"/>
  </r>
  <r>
    <s v="Aural Skills III"/>
    <s v="MUS 313"/>
    <s v="Academic Major"/>
    <n v="2"/>
    <m/>
    <x v="1"/>
  </r>
  <r>
    <s v="Aural Skills IV"/>
    <s v="MUS 413"/>
    <s v="Academic Major"/>
    <n v="2"/>
    <m/>
    <x v="3"/>
  </r>
  <r>
    <s v="Conducting I"/>
    <s v="MUS 114"/>
    <s v="Academic Major"/>
    <n v="2"/>
    <s v="Yes"/>
    <x v="0"/>
  </r>
  <r>
    <s v="English Writing"/>
    <s v="ENG 101"/>
    <s v="General Study"/>
    <n v="3"/>
    <s v="Yes"/>
    <x v="0"/>
  </r>
  <r>
    <s v="English Writing"/>
    <s v="ENG 201"/>
    <s v="General Study"/>
    <n v="3"/>
    <s v="Yes"/>
    <x v="2"/>
  </r>
  <r>
    <s v="Form and Analysis"/>
    <s v="MUS 214"/>
    <s v="Academic Major"/>
    <n v="2"/>
    <s v="Yes"/>
    <x v="2"/>
  </r>
  <r>
    <s v="Intro to Anthropology"/>
    <s v="GEN 208"/>
    <s v="General Study"/>
    <n v="3"/>
    <s v="Yes"/>
    <x v="2"/>
  </r>
  <r>
    <s v="Mathematics 101"/>
    <s v="MAT 101"/>
    <s v="General Study"/>
    <n v="3"/>
    <s v="Yes"/>
    <x v="0"/>
  </r>
  <r>
    <s v="Music History in Western Civilization I"/>
    <s v="MUS 101"/>
    <s v="Academic Major"/>
    <n v="2"/>
    <s v="Yes"/>
    <x v="0"/>
  </r>
  <r>
    <s v="Music History in Western Civilization II"/>
    <s v="MUS 201"/>
    <s v="Academic Major"/>
    <n v="2"/>
    <s v="Yes"/>
    <x v="0"/>
  </r>
  <r>
    <s v="Music Theory I"/>
    <s v="MUS 110"/>
    <s v="Academic Major"/>
    <n v="2"/>
    <s v="Yes"/>
    <x v="2"/>
  </r>
  <r>
    <s v="Music Theory II"/>
    <s v="MUS 210"/>
    <s v="Academic Major"/>
    <n v="2"/>
    <s v="Yes"/>
    <x v="1"/>
  </r>
  <r>
    <s v="Music Theory III"/>
    <s v="MUS 310"/>
    <s v="Academic Major"/>
    <n v="2"/>
    <m/>
    <x v="3"/>
  </r>
  <r>
    <s v="Music Theory IV"/>
    <s v="MUS 410"/>
    <s v="Academic Major"/>
    <n v="2"/>
    <m/>
    <x v="4"/>
  </r>
  <r>
    <s v="Piano Class"/>
    <s v="MUS 109"/>
    <s v="Academic Major"/>
    <n v="2"/>
    <s v="Yes"/>
    <x v="0"/>
  </r>
  <r>
    <s v="Social Sciences 101"/>
    <s v="SOC 101"/>
    <s v="General Study"/>
    <n v="3"/>
    <s v="Yes"/>
    <x v="0"/>
  </r>
  <r>
    <s v="Social Studies 101"/>
    <s v="SOC 201"/>
    <s v="General Study"/>
    <n v="3"/>
    <s v="Yes"/>
    <x v="0"/>
  </r>
  <r>
    <s v="World of Jazz"/>
    <s v="MUS 105"/>
    <s v="Elective Course"/>
    <n v="4"/>
    <s v="Yes"/>
    <x v="2"/>
  </r>
  <r>
    <s v="World of Music I"/>
    <s v="MUS 112"/>
    <s v="Academic Major"/>
    <n v="2"/>
    <s v="Yes"/>
    <x v="0"/>
  </r>
  <r>
    <s v="World of Music II"/>
    <s v="MUS 212"/>
    <s v="Academic Major"/>
    <n v="2"/>
    <s v="Yes"/>
    <x v="2"/>
  </r>
  <r>
    <s v="World of Music III"/>
    <s v="MUS 213"/>
    <s v="Academic Major"/>
    <n v="2"/>
    <s v="No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Semesteroversigt i pivottabel" cacheId="0" dataPosition="0" applyNumberFormats="0" applyBorderFormats="0" applyFontFormats="0" applyPatternFormats="0" applyAlignmentFormats="0" applyWidthHeightFormats="1" dataCaption="Values" grandTotalCaption="TOTAL" updatedVersion="6" minRefreshableVersion="3" itemPrintTitles="1" createdVersion="4" indent="0" outline="1" outlineData="1" multipleFieldFilters="0" chartFormat="21" rowHeaderCaption="SEMESTER">
  <location ref="A4:C10" firstHeaderRow="0" firstDataRow="1" firstDataCol="1"/>
  <pivotFields count="6">
    <pivotField dataField="1" showAll="0"/>
    <pivotField showAll="0" defaultSubtotal="0"/>
    <pivotField showAll="0"/>
    <pivotField dataField="1" showAll="0"/>
    <pivotField showAll="0"/>
    <pivotField axis="axisRow" showAll="0" sortType="ascending">
      <items count="6">
        <item x="0"/>
        <item x="2"/>
        <item x="1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POINT" fld="3" baseField="5" baseItem="2"/>
    <dataField name="KURSER" fld="0" subtotal="count" baseField="2" baseItem="0"/>
  </dataFields>
  <formats count="3"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type="all" dataOnly="0" outline="0" fieldPosition="0"/>
    </format>
  </formats>
  <chartFormats count="12">
    <chartFormat chart="1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7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8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0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Semesteroversigt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Pivottabellen beregner det samlede antal point og kurser pr. semester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ddannelseskrav" displayName="Uddannelseskrav" ref="C4:F9" totalsRowCount="1" headerRowDxfId="21" dataDxfId="19" totalsRowDxfId="18" headerRowBorderDxfId="20">
  <tableColumns count="4">
    <tableColumn id="1" xr3:uid="{00000000-0010-0000-0000-000001000000}" name="POINTKRAV" totalsRowLabel="TOTALER" dataDxfId="17" totalsRowDxfId="16"/>
    <tableColumn id="2" xr3:uid="{00000000-0010-0000-0000-000002000000}" name="TOTAL" totalsRowFunction="sum" dataDxfId="15" totalsRowDxfId="14"/>
    <tableColumn id="3" xr3:uid="{00000000-0010-0000-0000-000003000000}" name="OPTJENT" totalsRowFunction="sum" dataDxfId="13" totalsRowDxfId="12">
      <calculatedColumnFormula>IFERROR(SUMIFS(Kurser[POINT],Kurser[UDDANNELSESKRAV],Uddannelseskrav[[#This Row],[POINTKRAV]],Kurser[FULDFØRT?],"=Ja"),"")</calculatedColumnFormula>
    </tableColumn>
    <tableColumn id="4" xr3:uid="{00000000-0010-0000-0000-000004000000}" name="KRÆVET" totalsRowFunction="sum" dataDxfId="11" totalsRowDxfId="10">
      <calculatedColumnFormula>IFERROR(Uddannelseskrav[[#This Row],[TOTAL]]-Uddannelseskrav[[#This Row],[OPTJENT]],"")</calculatedColumnFormula>
    </tableColumn>
  </tableColumns>
  <tableStyleInfo name="Resumé over pointkrav" showFirstColumn="0" showLastColumn="0" showRowStripes="0" showColumnStripes="1"/>
  <extLst>
    <ext xmlns:x14="http://schemas.microsoft.com/office/spreadsheetml/2009/9/main" uri="{504A1905-F514-4f6f-8877-14C23A59335A}">
      <x14:table altTextSummary="En liste over pointkrav, f.eks. akademisk hovedfagseksamen, og point i alt, optjente point og nødvendige poin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Kurser" displayName="Kurser" ref="A2:F29" totalsRowShown="0" headerRowDxfId="9">
  <autoFilter ref="A2:F29" xr:uid="{00000000-0009-0000-0100-000004000000}"/>
  <sortState xmlns:xlrd2="http://schemas.microsoft.com/office/spreadsheetml/2017/richdata2" ref="A3:F28">
    <sortCondition ref="A2:A27"/>
    <sortCondition ref="B2:B27"/>
  </sortState>
  <tableColumns count="6">
    <tableColumn id="1" xr3:uid="{00000000-0010-0000-0100-000001000000}" name="KURSUSNAVN" dataDxfId="8"/>
    <tableColumn id="2" xr3:uid="{00000000-0010-0000-0100-000002000000}" name="KURSUSNUMMER" dataDxfId="7"/>
    <tableColumn id="3" xr3:uid="{00000000-0010-0000-0100-000003000000}" name="UDDANNELSESKRAV" dataDxfId="6"/>
    <tableColumn id="4" xr3:uid="{00000000-0010-0000-0100-000004000000}" name="POINT" dataDxfId="5"/>
    <tableColumn id="6" xr3:uid="{00000000-0010-0000-0100-000006000000}" name="FULDFØRT?" dataDxfId="4"/>
    <tableColumn id="5" xr3:uid="{00000000-0010-0000-0100-000005000000}" name="SEMESTER" dataDxfId="3"/>
  </tableColumns>
  <tableStyleInfo name="Kursusoversigt" showFirstColumn="0" showLastColumn="0" showRowStripes="1" showColumnStripes="0"/>
  <extLst>
    <ext xmlns:x14="http://schemas.microsoft.com/office/spreadsheetml/2009/9/main" uri="{504A1905-F514-4f6f-8877-14C23A59335A}">
      <x14:table altTextSummary="Angiv kursustitel, kursusnummer, point og semesternummer i denne tabel. Vælg Ja eller Nej til fuldført og graders krav"/>
    </ext>
  </extLst>
</table>
</file>

<file path=xl/theme/theme1.xml><?xml version="1.0" encoding="utf-8"?>
<a:theme xmlns:a="http://schemas.openxmlformats.org/drawingml/2006/main" name="Office Theme">
  <a:themeElements>
    <a:clrScheme name="College Credit Tracker">
      <a:dk1>
        <a:sysClr val="windowText" lastClr="000000"/>
      </a:dk1>
      <a:lt1>
        <a:sysClr val="window" lastClr="FFFFFF"/>
      </a:lt1>
      <a:dk2>
        <a:srgbClr val="000000"/>
      </a:dk2>
      <a:lt2>
        <a:srgbClr val="F2F2F2"/>
      </a:lt2>
      <a:accent1>
        <a:srgbClr val="EBB828"/>
      </a:accent1>
      <a:accent2>
        <a:srgbClr val="269E6F"/>
      </a:accent2>
      <a:accent3>
        <a:srgbClr val="2699BA"/>
      </a:accent3>
      <a:accent4>
        <a:srgbClr val="EA8B23"/>
      </a:accent4>
      <a:accent5>
        <a:srgbClr val="8163A7"/>
      </a:accent5>
      <a:accent6>
        <a:srgbClr val="DB5368"/>
      </a:accent6>
      <a:hlink>
        <a:srgbClr val="269EBA"/>
      </a:hlink>
      <a:folHlink>
        <a:srgbClr val="8163A7"/>
      </a:folHlink>
    </a:clrScheme>
    <a:fontScheme name="College Credit Tracker">
      <a:majorFont>
        <a:latin typeface="Times New Roma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autoPageBreaks="0" fitToPage="1"/>
  </sheetPr>
  <dimension ref="A1:F12"/>
  <sheetViews>
    <sheetView showGridLines="0" tabSelected="1" zoomScaleNormal="100" workbookViewId="0">
      <selection sqref="A1:B3"/>
    </sheetView>
  </sheetViews>
  <sheetFormatPr defaultRowHeight="30" customHeight="1" x14ac:dyDescent="0.3"/>
  <cols>
    <col min="1" max="1" width="42.5" customWidth="1"/>
    <col min="2" max="2" width="31" customWidth="1"/>
    <col min="3" max="3" width="32.5" customWidth="1"/>
    <col min="4" max="4" width="16.25" customWidth="1"/>
    <col min="5" max="6" width="22.125" customWidth="1"/>
    <col min="7" max="7" width="2.5" customWidth="1"/>
  </cols>
  <sheetData>
    <row r="1" spans="1:6" ht="6.75" customHeight="1" x14ac:dyDescent="0.3">
      <c r="A1" s="33" t="s">
        <v>0</v>
      </c>
      <c r="B1" s="33"/>
      <c r="C1" s="22"/>
      <c r="D1" s="22"/>
      <c r="E1" s="22"/>
      <c r="F1" s="22"/>
    </row>
    <row r="2" spans="1:6" ht="51" customHeight="1" x14ac:dyDescent="0.3">
      <c r="A2" s="33"/>
      <c r="B2" s="33"/>
      <c r="C2" s="27" t="s">
        <v>3</v>
      </c>
      <c r="D2" s="28"/>
      <c r="E2" s="28"/>
      <c r="F2" s="28"/>
    </row>
    <row r="3" spans="1:6" ht="6.75" customHeight="1" x14ac:dyDescent="0.3">
      <c r="A3" s="33"/>
      <c r="B3" s="33"/>
      <c r="C3" s="21"/>
      <c r="D3" s="21"/>
      <c r="E3" s="21"/>
      <c r="F3" s="21"/>
    </row>
    <row r="4" spans="1:6" ht="36" customHeight="1" thickBot="1" x14ac:dyDescent="0.35">
      <c r="A4" s="29" t="s">
        <v>1</v>
      </c>
      <c r="B4" s="30"/>
      <c r="C4" s="12" t="s">
        <v>4</v>
      </c>
      <c r="D4" s="11" t="s">
        <v>82</v>
      </c>
      <c r="E4" s="11" t="s">
        <v>12</v>
      </c>
      <c r="F4" s="11" t="s">
        <v>13</v>
      </c>
    </row>
    <row r="5" spans="1:6" ht="30" customHeight="1" thickTop="1" x14ac:dyDescent="0.3">
      <c r="A5" s="31" t="s">
        <v>2</v>
      </c>
      <c r="B5" s="31"/>
      <c r="C5" s="13" t="s">
        <v>5</v>
      </c>
      <c r="D5" s="14">
        <v>54</v>
      </c>
      <c r="E5" s="14">
        <f>IFERROR(SUMIFS(Kurser[POINT],Kurser[UDDANNELSESKRAV],Uddannelseskrav[[#This Row],[POINTKRAV]],Kurser[FULDFØRT?],"=Ja"),"")</f>
        <v>22</v>
      </c>
      <c r="F5" s="15">
        <f>IFERROR(Uddannelseskrav[[#This Row],[TOTAL]]-Uddannelseskrav[[#This Row],[OPTJENT]],"")</f>
        <v>32</v>
      </c>
    </row>
    <row r="6" spans="1:6" ht="30" customHeight="1" x14ac:dyDescent="0.3">
      <c r="A6" s="32"/>
      <c r="B6" s="32"/>
      <c r="C6" s="13" t="s">
        <v>6</v>
      </c>
      <c r="D6" s="14" t="s">
        <v>11</v>
      </c>
      <c r="E6" s="14">
        <f>IFERROR(SUMIFS(Kurser[POINT],Kurser[UDDANNELSESKRAV],Uddannelseskrav[[#This Row],[POINTKRAV]],Kurser[FULDFØRT?],"=Ja"),"")</f>
        <v>0</v>
      </c>
      <c r="F6" s="15" t="str">
        <f>IFERROR(Uddannelseskrav[[#This Row],[TOTAL]]-Uddannelseskrav[[#This Row],[OPTJENT]],"")</f>
        <v/>
      </c>
    </row>
    <row r="7" spans="1:6" ht="30" customHeight="1" x14ac:dyDescent="0.3">
      <c r="A7" s="32"/>
      <c r="B7" s="32"/>
      <c r="C7" s="13" t="s">
        <v>7</v>
      </c>
      <c r="D7" s="14">
        <v>4</v>
      </c>
      <c r="E7" s="14">
        <f>IFERROR(SUMIFS(Kurser[POINT],Kurser[UDDANNELSESKRAV],Uddannelseskrav[[#This Row],[POINTKRAV]],Kurser[FULDFØRT?],"=Ja"),"")</f>
        <v>4</v>
      </c>
      <c r="F7" s="15">
        <f>IFERROR(Uddannelseskrav[[#This Row],[TOTAL]]-Uddannelseskrav[[#This Row],[OPTJENT]],"")</f>
        <v>0</v>
      </c>
    </row>
    <row r="8" spans="1:6" ht="30" customHeight="1" x14ac:dyDescent="0.3">
      <c r="A8" s="32"/>
      <c r="B8" s="32"/>
      <c r="C8" s="13" t="s">
        <v>8</v>
      </c>
      <c r="D8" s="14">
        <v>66</v>
      </c>
      <c r="E8" s="15">
        <f>IFERROR(SUMIFS(Kurser[POINT],Kurser[UDDANNELSESKRAV],Uddannelseskrav[[#This Row],[POINTKRAV]],Kurser[FULDFØRT?],"=Ja"),"")</f>
        <v>26</v>
      </c>
      <c r="F8" s="15">
        <f>IFERROR(Uddannelseskrav[[#This Row],[TOTAL]]-Uddannelseskrav[[#This Row],[OPTJENT]],"")</f>
        <v>40</v>
      </c>
    </row>
    <row r="9" spans="1:6" ht="30" customHeight="1" x14ac:dyDescent="0.3">
      <c r="A9" s="32"/>
      <c r="B9" s="32"/>
      <c r="C9" s="16" t="s">
        <v>9</v>
      </c>
      <c r="D9" s="14">
        <f>SUBTOTAL(109,Uddannelseskrav[TOTAL])</f>
        <v>124</v>
      </c>
      <c r="E9" s="14">
        <f>SUBTOTAL(109,Uddannelseskrav[OPTJENT])</f>
        <v>52</v>
      </c>
      <c r="F9" s="14">
        <f>SUBTOTAL(109,Uddannelseskrav[KRÆVET])</f>
        <v>72</v>
      </c>
    </row>
    <row r="10" spans="1:6" ht="30" customHeight="1" x14ac:dyDescent="0.3">
      <c r="A10" s="32"/>
      <c r="B10" s="32"/>
      <c r="C10" s="7"/>
      <c r="D10" s="7"/>
      <c r="E10" s="7"/>
      <c r="F10" s="7"/>
    </row>
    <row r="11" spans="1:6" ht="30" customHeight="1" x14ac:dyDescent="0.3">
      <c r="A11" s="26" t="s">
        <v>84</v>
      </c>
      <c r="B11" s="26"/>
      <c r="C11" s="8" t="s">
        <v>10</v>
      </c>
      <c r="D11" s="24">
        <f>Optjente_point</f>
        <v>52</v>
      </c>
      <c r="E11" s="25"/>
      <c r="F11" s="10" t="str">
        <f>TEXT(Uddannelseskrav[[#Totals],[OPTJENT]]/Uddannelseskrav[[#Totals],[TOTAL]],"##%")&amp;" FULDFØRT!"</f>
        <v>42% FULDFØRT!</v>
      </c>
    </row>
    <row r="12" spans="1:6" ht="39" customHeight="1" x14ac:dyDescent="0.3">
      <c r="A12" s="26"/>
      <c r="B12" s="26"/>
      <c r="C12" s="7"/>
      <c r="D12" s="23" t="str">
        <f>IF(Optjente_point&gt;=(Nødvendige_point)," Tillykke!",IF(Optjente_point&gt;=(Nødvendige_point*0.75)," Det er næsten klar!",IF(Optjente_point&gt;=(Nødvendige_point*0.5)," Du har nået mere end halvdelen af dine mål!",IF(Optjente_point&gt;=(Nødvendige_point*0.25)," Fortsæt det gode arbejde!",""))))</f>
        <v xml:space="preserve"> Fortsæt det gode arbejde!</v>
      </c>
      <c r="E12" s="23"/>
      <c r="F12" s="9"/>
    </row>
  </sheetData>
  <mergeCells count="7">
    <mergeCell ref="D12:E12"/>
    <mergeCell ref="D11:E11"/>
    <mergeCell ref="A11:B12"/>
    <mergeCell ref="C2:F2"/>
    <mergeCell ref="A4:B4"/>
    <mergeCell ref="A5:B10"/>
    <mergeCell ref="A1:B3"/>
  </mergeCells>
  <conditionalFormatting sqref="D11">
    <cfRule type="dataBar" priority="2">
      <dataBar showValue="0">
        <cfvo type="num" val="0"/>
        <cfvo type="formula" val="Nødvendige_point"/>
        <color theme="4"/>
      </dataBar>
      <extLst>
        <ext xmlns:x14="http://schemas.microsoft.com/office/spreadsheetml/2009/9/main" uri="{B025F937-C7B1-47D3-B67F-A62EFF666E3E}">
          <x14:id>{0E8AC252-64E9-4193-84AB-25278FC57BE6}</x14:id>
        </ext>
      </extLst>
    </cfRule>
  </conditionalFormatting>
  <conditionalFormatting sqref="E5">
    <cfRule type="dataBar" priority="8">
      <dataBar>
        <cfvo type="num" val="0"/>
        <cfvo type="num" val="$D$5"/>
        <color theme="4"/>
      </dataBar>
      <extLst>
        <ext xmlns:x14="http://schemas.microsoft.com/office/spreadsheetml/2009/9/main" uri="{B025F937-C7B1-47D3-B67F-A62EFF666E3E}">
          <x14:id>{441F2552-7088-4550-9457-3B58280E2DBC}</x14:id>
        </ext>
      </extLst>
    </cfRule>
  </conditionalFormatting>
  <conditionalFormatting sqref="E6">
    <cfRule type="dataBar" priority="7">
      <dataBar>
        <cfvo type="num" val="0"/>
        <cfvo type="num" val="$D$6"/>
        <color theme="4"/>
      </dataBar>
      <extLst>
        <ext xmlns:x14="http://schemas.microsoft.com/office/spreadsheetml/2009/9/main" uri="{B025F937-C7B1-47D3-B67F-A62EFF666E3E}">
          <x14:id>{9593B8BC-3718-4747-9E78-F8B7C881F22C}</x14:id>
        </ext>
      </extLst>
    </cfRule>
  </conditionalFormatting>
  <conditionalFormatting sqref="E7">
    <cfRule type="dataBar" priority="6">
      <dataBar>
        <cfvo type="num" val="0"/>
        <cfvo type="num" val="$D$7"/>
        <color theme="4"/>
      </dataBar>
      <extLst>
        <ext xmlns:x14="http://schemas.microsoft.com/office/spreadsheetml/2009/9/main" uri="{B025F937-C7B1-47D3-B67F-A62EFF666E3E}">
          <x14:id>{5305A619-4F89-47F2-AD30-3062E725E2DF}</x14:id>
        </ext>
      </extLst>
    </cfRule>
  </conditionalFormatting>
  <conditionalFormatting sqref="E8">
    <cfRule type="dataBar" priority="5">
      <dataBar>
        <cfvo type="num" val="0"/>
        <cfvo type="num" val="$D$8"/>
        <color theme="4"/>
      </dataBar>
      <extLst>
        <ext xmlns:x14="http://schemas.microsoft.com/office/spreadsheetml/2009/9/main" uri="{B025F937-C7B1-47D3-B67F-A62EFF666E3E}">
          <x14:id>{85CD9A35-E870-4275-913B-838A4F09F192}</x14:id>
        </ext>
      </extLst>
    </cfRule>
  </conditionalFormatting>
  <dataValidations count="11">
    <dataValidation allowBlank="1" showInputMessage="1" showErrorMessage="1" prompt="Angiv kursusnavn i denne celle og detaljer i tabellen nedenfor" sqref="C2" xr:uid="{00000000-0002-0000-0000-000000000000}"/>
    <dataValidation allowBlank="1" showInputMessage="1" showErrorMessage="1" prompt="Angiv pointkrav i denne kolonne under denne overskrift" sqref="C4" xr:uid="{00000000-0002-0000-0000-000001000000}"/>
    <dataValidation allowBlank="1" showInputMessage="1" showErrorMessage="1" prompt="Angiv point i alt i denne kolonne under denne overskrift" sqref="D4" xr:uid="{00000000-0002-0000-0000-000002000000}"/>
    <dataValidation allowBlank="1" showInputMessage="1" showErrorMessage="1" prompt="Optjente point beregnes automatisk i denne kolonne under denne overskrift. Datalinjen opdateres automatisk" sqref="E4" xr:uid="{00000000-0002-0000-0000-000003000000}"/>
    <dataValidation allowBlank="1" showInputMessage="1" showErrorMessage="1" prompt="Nødvendige point beregnes automatisk i denne kolonne under denne overskrift. Markeringen vises, når værdien er nul. Den overordnede statuslinje er i cellerne under tabellen" sqref="F4" xr:uid="{00000000-0002-0000-0000-000004000000}"/>
    <dataValidation allowBlank="1" showInputMessage="1" showErrorMessage="1" prompt="Den overordnede statuslinje er i denne celle. Kursusfuldførelsesprocenter opdateres automatisk i cellen til højre, og meddelelser findes i cellen nedenfor" sqref="D11:E11" xr:uid="{00000000-0002-0000-0000-000005000000}"/>
    <dataValidation allowBlank="1" showInputMessage="1" showErrorMessage="1" prompt="Den overordnede statuslinje er i cellen til højre" sqref="C11" xr:uid="{00000000-0002-0000-0000-000006000000}"/>
    <dataValidation allowBlank="1" showInputMessage="1" showErrorMessage="1" prompt="Kursusfuldførelsesprocenter opdateres automatisk i denne celle" sqref="F11" xr:uid="{00000000-0002-0000-0000-000007000000}"/>
    <dataValidation allowBlank="1" showInputMessage="1" showErrorMessage="1" prompt="Meddelelsen opdateres automatisk i denne celle" sqref="D12:E12" xr:uid="{00000000-0002-0000-0000-000008000000}"/>
    <dataValidation allowBlank="1" showInputMessage="1" showErrorMessage="1" prompt="Opret plan for universitetspoint i denne projektmappe. Titlen på dette regneark er i denne celle, og diagrammet er i celle A5. Angiv kursusnavn i celle C2 og oplysninger i tabellen over uddannelseskrav" sqref="A1:B3" xr:uid="{00000000-0002-0000-0000-000009000000}"/>
    <dataValidation allowBlank="1" showInputMessage="1" showErrorMessage="1" prompt="Diagram med semesteroversigt er i cellen nedenfor, og tip er i celle A11" sqref="A4:B4" xr:uid="{00000000-0002-0000-0000-00000A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8AC252-64E9-4193-84AB-25278FC57BE6}">
            <x14:dataBar minLength="0" maxLength="100" gradient="0">
              <x14:cfvo type="num">
                <xm:f>0</xm:f>
              </x14:cfvo>
              <x14:cfvo type="formula">
                <xm:f>Nødvendige_point</xm:f>
              </x14:cfvo>
              <x14:negativeFillColor rgb="FFFF0000"/>
              <x14:axisColor rgb="FF000000"/>
            </x14:dataBar>
          </x14:cfRule>
          <xm:sqref>D11</xm:sqref>
        </x14:conditionalFormatting>
        <x14:conditionalFormatting xmlns:xm="http://schemas.microsoft.com/office/excel/2006/main">
          <x14:cfRule type="dataBar" id="{441F2552-7088-4550-9457-3B58280E2DBC}">
            <x14:dataBar minLength="0" maxLength="100" gradient="0">
              <x14:cfvo type="num">
                <xm:f>0</xm:f>
              </x14:cfvo>
              <x14:cfvo type="num">
                <xm:f>$D$5</xm:f>
              </x14:cfvo>
              <x14:negativeFillColor rgb="FFFF0000"/>
              <x14:axisColor rgb="FF000000"/>
            </x14:dataBar>
          </x14:cfRule>
          <xm:sqref>E5</xm:sqref>
        </x14:conditionalFormatting>
        <x14:conditionalFormatting xmlns:xm="http://schemas.microsoft.com/office/excel/2006/main">
          <x14:cfRule type="dataBar" id="{9593B8BC-3718-4747-9E78-F8B7C881F22C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E6</xm:sqref>
        </x14:conditionalFormatting>
        <x14:conditionalFormatting xmlns:xm="http://schemas.microsoft.com/office/excel/2006/main">
          <x14:cfRule type="dataBar" id="{5305A619-4F89-47F2-AD30-3062E725E2DF}">
            <x14:dataBar minLength="0" maxLength="100" gradient="0">
              <x14:cfvo type="num">
                <xm:f>0</xm:f>
              </x14:cfvo>
              <x14:cfvo type="num">
                <xm:f>$D$7</xm:f>
              </x14:cfvo>
              <x14:negativeFillColor rgb="FFFF0000"/>
              <x14:axisColor rgb="FF000000"/>
            </x14:dataBar>
          </x14:cfRule>
          <xm:sqref>E7</xm:sqref>
        </x14:conditionalFormatting>
        <x14:conditionalFormatting xmlns:xm="http://schemas.microsoft.com/office/excel/2006/main">
          <x14:cfRule type="dataBar" id="{85CD9A35-E870-4275-913B-838A4F09F192}">
            <x14:dataBar minLength="0" maxLength="100" gradient="0">
              <x14:cfvo type="num">
                <xm:f>0</xm:f>
              </x14:cfvo>
              <x14:cfvo type="num">
                <xm:f>$D$8</xm:f>
              </x14:cfvo>
              <x14:negativeFillColor rgb="FFFF0000"/>
              <x14:axisColor rgb="FF000000"/>
            </x14:dataBar>
          </x14:cfRule>
          <xm:sqref>E8</xm:sqref>
        </x14:conditionalFormatting>
        <x14:conditionalFormatting xmlns:xm="http://schemas.microsoft.com/office/excel/2006/main">
          <x14:cfRule type="iconSet" priority="15" id="{B809C01C-2A41-44F9-A3C9-F1E22D7B83B0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2"/>
              <x14:cfIcon iconSet="NoIcons" iconId="0"/>
              <x14:cfIcon iconSet="NoIcons" iconId="0"/>
            </x14:iconSet>
          </x14:cfRule>
          <xm:sqref>F5:F9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autoPageBreaks="0" fitToPage="1"/>
  </sheetPr>
  <dimension ref="A1:F29"/>
  <sheetViews>
    <sheetView showGridLines="0" zoomScaleNormal="100" workbookViewId="0"/>
  </sheetViews>
  <sheetFormatPr defaultRowHeight="30" customHeight="1" x14ac:dyDescent="0.3"/>
  <cols>
    <col min="1" max="1" width="42.5" customWidth="1"/>
    <col min="2" max="2" width="31" customWidth="1"/>
    <col min="3" max="3" width="32.5" customWidth="1"/>
    <col min="4" max="4" width="16.25" customWidth="1"/>
    <col min="5" max="6" width="22.125" customWidth="1"/>
    <col min="7" max="7" width="1" customWidth="1"/>
  </cols>
  <sheetData>
    <row r="1" spans="1:6" ht="64.5" customHeight="1" x14ac:dyDescent="0.45">
      <c r="A1" s="6" t="s">
        <v>14</v>
      </c>
      <c r="B1" s="3"/>
      <c r="C1" s="3"/>
      <c r="D1" s="3"/>
      <c r="E1" s="1"/>
      <c r="F1" s="1"/>
    </row>
    <row r="2" spans="1:6" ht="30" customHeight="1" x14ac:dyDescent="0.3">
      <c r="A2" s="4" t="s">
        <v>15</v>
      </c>
      <c r="B2" s="5" t="s">
        <v>42</v>
      </c>
      <c r="C2" s="5" t="s">
        <v>69</v>
      </c>
      <c r="D2" s="2" t="s">
        <v>70</v>
      </c>
      <c r="E2" s="2" t="s">
        <v>71</v>
      </c>
      <c r="F2" s="5" t="s">
        <v>74</v>
      </c>
    </row>
    <row r="3" spans="1:6" ht="30" customHeight="1" x14ac:dyDescent="0.3">
      <c r="A3" s="4" t="s">
        <v>16</v>
      </c>
      <c r="B3" s="5" t="s">
        <v>43</v>
      </c>
      <c r="C3" s="5" t="s">
        <v>8</v>
      </c>
      <c r="D3" s="2">
        <v>4</v>
      </c>
      <c r="E3" s="2" t="s">
        <v>72</v>
      </c>
      <c r="F3" s="5" t="s">
        <v>75</v>
      </c>
    </row>
    <row r="4" spans="1:6" ht="30" customHeight="1" x14ac:dyDescent="0.3">
      <c r="A4" s="4" t="s">
        <v>17</v>
      </c>
      <c r="B4" s="5" t="s">
        <v>44</v>
      </c>
      <c r="C4" s="5" t="s">
        <v>5</v>
      </c>
      <c r="D4" s="2">
        <v>3</v>
      </c>
      <c r="E4" s="2"/>
      <c r="F4" s="5" t="s">
        <v>76</v>
      </c>
    </row>
    <row r="5" spans="1:6" ht="30" customHeight="1" x14ac:dyDescent="0.3">
      <c r="A5" s="4" t="s">
        <v>18</v>
      </c>
      <c r="B5" s="5" t="s">
        <v>45</v>
      </c>
      <c r="C5" s="5" t="s">
        <v>8</v>
      </c>
      <c r="D5" s="2">
        <v>2</v>
      </c>
      <c r="E5" s="2" t="s">
        <v>72</v>
      </c>
      <c r="F5" s="5" t="s">
        <v>75</v>
      </c>
    </row>
    <row r="6" spans="1:6" ht="30" customHeight="1" x14ac:dyDescent="0.3">
      <c r="A6" s="4" t="s">
        <v>19</v>
      </c>
      <c r="B6" s="5" t="s">
        <v>46</v>
      </c>
      <c r="C6" s="5" t="s">
        <v>8</v>
      </c>
      <c r="D6" s="2">
        <v>2</v>
      </c>
      <c r="E6" s="2" t="s">
        <v>72</v>
      </c>
      <c r="F6" s="5" t="s">
        <v>77</v>
      </c>
    </row>
    <row r="7" spans="1:6" ht="30" customHeight="1" x14ac:dyDescent="0.3">
      <c r="A7" s="4" t="s">
        <v>20</v>
      </c>
      <c r="B7" s="5" t="s">
        <v>47</v>
      </c>
      <c r="C7" s="5" t="s">
        <v>5</v>
      </c>
      <c r="D7" s="2">
        <v>2</v>
      </c>
      <c r="E7" s="2" t="s">
        <v>72</v>
      </c>
      <c r="F7" s="5" t="s">
        <v>75</v>
      </c>
    </row>
    <row r="8" spans="1:6" ht="30" customHeight="1" x14ac:dyDescent="0.3">
      <c r="A8" s="4" t="s">
        <v>21</v>
      </c>
      <c r="B8" s="5" t="s">
        <v>48</v>
      </c>
      <c r="C8" s="5" t="s">
        <v>5</v>
      </c>
      <c r="D8" s="2">
        <v>2</v>
      </c>
      <c r="E8" s="2" t="s">
        <v>72</v>
      </c>
      <c r="F8" s="5" t="s">
        <v>77</v>
      </c>
    </row>
    <row r="9" spans="1:6" ht="30" customHeight="1" x14ac:dyDescent="0.3">
      <c r="A9" s="4" t="s">
        <v>22</v>
      </c>
      <c r="B9" s="5" t="s">
        <v>49</v>
      </c>
      <c r="C9" s="5" t="s">
        <v>5</v>
      </c>
      <c r="D9" s="2">
        <v>2</v>
      </c>
      <c r="E9" s="2"/>
      <c r="F9" s="5" t="s">
        <v>76</v>
      </c>
    </row>
    <row r="10" spans="1:6" ht="30" customHeight="1" x14ac:dyDescent="0.3">
      <c r="A10" s="4" t="s">
        <v>23</v>
      </c>
      <c r="B10" s="5" t="s">
        <v>50</v>
      </c>
      <c r="C10" s="5" t="s">
        <v>5</v>
      </c>
      <c r="D10" s="2">
        <v>2</v>
      </c>
      <c r="E10" s="2"/>
      <c r="F10" s="5" t="s">
        <v>78</v>
      </c>
    </row>
    <row r="11" spans="1:6" ht="30" customHeight="1" x14ac:dyDescent="0.3">
      <c r="A11" s="4" t="s">
        <v>24</v>
      </c>
      <c r="B11" s="5" t="s">
        <v>51</v>
      </c>
      <c r="C11" s="5" t="s">
        <v>5</v>
      </c>
      <c r="D11" s="2">
        <v>2</v>
      </c>
      <c r="E11" s="2" t="s">
        <v>72</v>
      </c>
      <c r="F11" s="5" t="s">
        <v>75</v>
      </c>
    </row>
    <row r="12" spans="1:6" ht="30" customHeight="1" x14ac:dyDescent="0.3">
      <c r="A12" s="4" t="s">
        <v>25</v>
      </c>
      <c r="B12" s="5" t="s">
        <v>52</v>
      </c>
      <c r="C12" s="5" t="s">
        <v>8</v>
      </c>
      <c r="D12" s="2">
        <v>3</v>
      </c>
      <c r="E12" s="2" t="s">
        <v>72</v>
      </c>
      <c r="F12" s="5" t="s">
        <v>75</v>
      </c>
    </row>
    <row r="13" spans="1:6" ht="30" customHeight="1" x14ac:dyDescent="0.3">
      <c r="A13" s="4" t="s">
        <v>25</v>
      </c>
      <c r="B13" s="5" t="s">
        <v>53</v>
      </c>
      <c r="C13" s="5" t="s">
        <v>8</v>
      </c>
      <c r="D13" s="2">
        <v>3</v>
      </c>
      <c r="E13" s="2" t="s">
        <v>72</v>
      </c>
      <c r="F13" s="5" t="s">
        <v>77</v>
      </c>
    </row>
    <row r="14" spans="1:6" ht="30" customHeight="1" x14ac:dyDescent="0.3">
      <c r="A14" s="4" t="s">
        <v>26</v>
      </c>
      <c r="B14" s="5" t="s">
        <v>54</v>
      </c>
      <c r="C14" s="5" t="s">
        <v>5</v>
      </c>
      <c r="D14" s="2">
        <v>2</v>
      </c>
      <c r="E14" s="2" t="s">
        <v>72</v>
      </c>
      <c r="F14" s="5" t="s">
        <v>77</v>
      </c>
    </row>
    <row r="15" spans="1:6" ht="30" customHeight="1" x14ac:dyDescent="0.3">
      <c r="A15" s="4" t="s">
        <v>27</v>
      </c>
      <c r="B15" s="5" t="s">
        <v>55</v>
      </c>
      <c r="C15" s="5" t="s">
        <v>8</v>
      </c>
      <c r="D15" s="2">
        <v>3</v>
      </c>
      <c r="E15" s="2" t="s">
        <v>72</v>
      </c>
      <c r="F15" s="5" t="s">
        <v>77</v>
      </c>
    </row>
    <row r="16" spans="1:6" ht="30" customHeight="1" x14ac:dyDescent="0.3">
      <c r="A16" s="4" t="s">
        <v>28</v>
      </c>
      <c r="B16" s="5" t="s">
        <v>56</v>
      </c>
      <c r="C16" s="5" t="s">
        <v>8</v>
      </c>
      <c r="D16" s="2">
        <v>3</v>
      </c>
      <c r="E16" s="2" t="s">
        <v>72</v>
      </c>
      <c r="F16" s="5" t="s">
        <v>75</v>
      </c>
    </row>
    <row r="17" spans="1:6" ht="30" customHeight="1" x14ac:dyDescent="0.3">
      <c r="A17" s="4" t="s">
        <v>29</v>
      </c>
      <c r="B17" s="5" t="s">
        <v>57</v>
      </c>
      <c r="C17" s="5" t="s">
        <v>5</v>
      </c>
      <c r="D17" s="2">
        <v>2</v>
      </c>
      <c r="E17" s="2" t="s">
        <v>72</v>
      </c>
      <c r="F17" s="5" t="s">
        <v>75</v>
      </c>
    </row>
    <row r="18" spans="1:6" ht="30" customHeight="1" x14ac:dyDescent="0.3">
      <c r="A18" s="4" t="s">
        <v>30</v>
      </c>
      <c r="B18" s="5" t="s">
        <v>58</v>
      </c>
      <c r="C18" s="5" t="s">
        <v>5</v>
      </c>
      <c r="D18" s="2">
        <v>2</v>
      </c>
      <c r="E18" s="2" t="s">
        <v>72</v>
      </c>
      <c r="F18" s="5" t="s">
        <v>75</v>
      </c>
    </row>
    <row r="19" spans="1:6" ht="30" customHeight="1" x14ac:dyDescent="0.3">
      <c r="A19" s="4" t="s">
        <v>31</v>
      </c>
      <c r="B19" s="5" t="s">
        <v>59</v>
      </c>
      <c r="C19" s="5" t="s">
        <v>5</v>
      </c>
      <c r="D19" s="2">
        <v>2</v>
      </c>
      <c r="E19" s="2" t="s">
        <v>72</v>
      </c>
      <c r="F19" s="5" t="s">
        <v>77</v>
      </c>
    </row>
    <row r="20" spans="1:6" ht="30" customHeight="1" x14ac:dyDescent="0.3">
      <c r="A20" s="4" t="s">
        <v>32</v>
      </c>
      <c r="B20" s="5" t="s">
        <v>60</v>
      </c>
      <c r="C20" s="5" t="s">
        <v>5</v>
      </c>
      <c r="D20" s="2">
        <v>2</v>
      </c>
      <c r="E20" s="2" t="s">
        <v>72</v>
      </c>
      <c r="F20" s="5" t="s">
        <v>76</v>
      </c>
    </row>
    <row r="21" spans="1:6" ht="30" customHeight="1" x14ac:dyDescent="0.3">
      <c r="A21" s="4" t="s">
        <v>33</v>
      </c>
      <c r="B21" s="5" t="s">
        <v>61</v>
      </c>
      <c r="C21" s="5" t="s">
        <v>5</v>
      </c>
      <c r="D21" s="2">
        <v>2</v>
      </c>
      <c r="E21" s="2"/>
      <c r="F21" s="5" t="s">
        <v>78</v>
      </c>
    </row>
    <row r="22" spans="1:6" ht="30" customHeight="1" x14ac:dyDescent="0.3">
      <c r="A22" s="4" t="s">
        <v>34</v>
      </c>
      <c r="B22" s="5" t="s">
        <v>62</v>
      </c>
      <c r="C22" s="5" t="s">
        <v>5</v>
      </c>
      <c r="D22" s="2">
        <v>2</v>
      </c>
      <c r="E22" s="2"/>
      <c r="F22" s="5" t="s">
        <v>79</v>
      </c>
    </row>
    <row r="23" spans="1:6" ht="30" customHeight="1" x14ac:dyDescent="0.3">
      <c r="A23" s="4" t="s">
        <v>35</v>
      </c>
      <c r="B23" s="5" t="s">
        <v>63</v>
      </c>
      <c r="C23" s="5" t="s">
        <v>5</v>
      </c>
      <c r="D23" s="2">
        <v>2</v>
      </c>
      <c r="E23" s="2" t="s">
        <v>72</v>
      </c>
      <c r="F23" s="5" t="s">
        <v>75</v>
      </c>
    </row>
    <row r="24" spans="1:6" ht="30" customHeight="1" x14ac:dyDescent="0.3">
      <c r="A24" s="4" t="s">
        <v>36</v>
      </c>
      <c r="B24" s="5" t="s">
        <v>64</v>
      </c>
      <c r="C24" s="5" t="s">
        <v>8</v>
      </c>
      <c r="D24" s="2">
        <v>3</v>
      </c>
      <c r="E24" s="2" t="s">
        <v>72</v>
      </c>
      <c r="F24" s="5" t="s">
        <v>75</v>
      </c>
    </row>
    <row r="25" spans="1:6" ht="30" customHeight="1" x14ac:dyDescent="0.3">
      <c r="A25" s="4" t="s">
        <v>37</v>
      </c>
      <c r="B25" s="5" t="s">
        <v>65</v>
      </c>
      <c r="C25" s="5" t="s">
        <v>8</v>
      </c>
      <c r="D25" s="2">
        <v>3</v>
      </c>
      <c r="E25" s="2" t="s">
        <v>72</v>
      </c>
      <c r="F25" s="5" t="s">
        <v>75</v>
      </c>
    </row>
    <row r="26" spans="1:6" ht="30" customHeight="1" x14ac:dyDescent="0.3">
      <c r="A26" s="4" t="s">
        <v>38</v>
      </c>
      <c r="B26" s="5" t="s">
        <v>66</v>
      </c>
      <c r="C26" s="5" t="s">
        <v>7</v>
      </c>
      <c r="D26" s="2">
        <v>4</v>
      </c>
      <c r="E26" s="2" t="s">
        <v>72</v>
      </c>
      <c r="F26" s="5" t="s">
        <v>77</v>
      </c>
    </row>
    <row r="27" spans="1:6" ht="30" customHeight="1" x14ac:dyDescent="0.3">
      <c r="A27" s="4" t="s">
        <v>39</v>
      </c>
      <c r="B27" s="5" t="s">
        <v>67</v>
      </c>
      <c r="C27" s="5" t="s">
        <v>5</v>
      </c>
      <c r="D27" s="2">
        <v>2</v>
      </c>
      <c r="E27" s="2" t="s">
        <v>72</v>
      </c>
      <c r="F27" s="5" t="s">
        <v>75</v>
      </c>
    </row>
    <row r="28" spans="1:6" ht="30" customHeight="1" x14ac:dyDescent="0.3">
      <c r="A28" s="4" t="s">
        <v>40</v>
      </c>
      <c r="B28" s="5" t="s">
        <v>68</v>
      </c>
      <c r="C28" s="5" t="s">
        <v>5</v>
      </c>
      <c r="D28" s="2">
        <v>2</v>
      </c>
      <c r="E28" s="2" t="s">
        <v>72</v>
      </c>
      <c r="F28" s="5" t="s">
        <v>77</v>
      </c>
    </row>
    <row r="29" spans="1:6" ht="30" customHeight="1" x14ac:dyDescent="0.3">
      <c r="A29" s="4" t="s">
        <v>41</v>
      </c>
      <c r="B29" s="5" t="s">
        <v>48</v>
      </c>
      <c r="C29" s="5" t="s">
        <v>5</v>
      </c>
      <c r="D29" s="2">
        <v>2</v>
      </c>
      <c r="E29" s="2" t="s">
        <v>73</v>
      </c>
      <c r="F29" s="5" t="s">
        <v>76</v>
      </c>
    </row>
  </sheetData>
  <dataValidations count="9">
    <dataValidation type="list" errorStyle="warning" allowBlank="1" showInputMessage="1" showErrorMessage="1" error="Vælg Ja eller Nej på listen. Vælg ANNULLER, tryk på ALT+PIL NED for at se indstillinger, og tryk derefter på PIL NED og ENTER for at vælge" sqref="E3:E29" xr:uid="{00000000-0002-0000-0100-000000000000}">
      <formula1>"Ja,Nej"</formula1>
    </dataValidation>
    <dataValidation type="list" errorStyle="warning" allowBlank="1" showInputMessage="1" showErrorMessage="1" error="Vælg uddannelseskrav på listen. Vælg ANNULLER, tryk på ALT+PIL NED for at se indstillinger, og tryk derefter på PIL NED og ENTER for at vælge" sqref="C3:C29" xr:uid="{00000000-0002-0000-0100-000001000000}">
      <formula1>Søg_i_krav</formula1>
    </dataValidation>
    <dataValidation allowBlank="1" showInputMessage="1" showErrorMessage="1" prompt="Opret en liste over universitetskurser i dette regneark. Titlen er i denne celle. Angiv detaljer i tabellen nedenfor" sqref="A1" xr:uid="{00000000-0002-0000-0100-000002000000}"/>
    <dataValidation allowBlank="1" showInputMessage="1" showErrorMessage="1" prompt="Angiv kursustitel i denne kolonne under denne overskrift. Brug overskriftsfiltre til at finde bestemte poster" sqref="A2" xr:uid="{00000000-0002-0000-0100-000003000000}"/>
    <dataValidation allowBlank="1" showInputMessage="1" showErrorMessage="1" prompt="Angiv kursusnummer i denne kolonne under denne overskrift" sqref="B2" xr:uid="{00000000-0002-0000-0100-000004000000}"/>
    <dataValidation allowBlank="1" showInputMessage="1" showErrorMessage="1" prompt="Vælg uddannelseskrav i denne kolonne under denne overskrift. Tryk på ALT+PIL NED for at se indstillinger, og tryk derefter på PIL NED og ENTER for at vælge" sqref="C2" xr:uid="{00000000-0002-0000-0100-000005000000}"/>
    <dataValidation allowBlank="1" showInputMessage="1" showErrorMessage="1" prompt="Angiv point i denne kolonne under denne overskrift" sqref="D2" xr:uid="{00000000-0002-0000-0100-000006000000}"/>
    <dataValidation allowBlank="1" showInputMessage="1" showErrorMessage="1" prompt="Vælg Ja eller Nej til Fuldført i denne kolonne under denne overskrift. Tryk på ALT+PIL NED for at se indstillinger og derefter på PIL NED og ENTER for at vælge" sqref="E2" xr:uid="{00000000-0002-0000-0100-000007000000}"/>
    <dataValidation allowBlank="1" showInputMessage="1" showErrorMessage="1" prompt="Angiv semesternummer i denne kolonne under denne overskrift" sqref="F2" xr:uid="{00000000-0002-0000-0100-000008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autoPageBreaks="0" fitToPage="1"/>
  </sheetPr>
  <dimension ref="A1:C10"/>
  <sheetViews>
    <sheetView showGridLines="0" workbookViewId="0">
      <selection sqref="A1:B3"/>
    </sheetView>
  </sheetViews>
  <sheetFormatPr defaultRowHeight="30" customHeight="1" x14ac:dyDescent="0.3"/>
  <cols>
    <col min="1" max="1" width="37.25" customWidth="1"/>
    <col min="2" max="3" width="37.5" customWidth="1"/>
  </cols>
  <sheetData>
    <row r="1" spans="1:3" ht="6.75" customHeight="1" x14ac:dyDescent="0.3">
      <c r="A1" s="34" t="s">
        <v>80</v>
      </c>
      <c r="B1" s="34"/>
      <c r="C1" s="1"/>
    </row>
    <row r="2" spans="1:3" ht="51" customHeight="1" x14ac:dyDescent="0.3">
      <c r="A2" s="34"/>
      <c r="B2" s="34"/>
      <c r="C2" s="17" t="s">
        <v>81</v>
      </c>
    </row>
    <row r="3" spans="1:3" ht="6.75" customHeight="1" x14ac:dyDescent="0.3">
      <c r="A3" s="34"/>
      <c r="B3" s="34"/>
      <c r="C3" s="1"/>
    </row>
    <row r="4" spans="1:3" ht="18" customHeight="1" x14ac:dyDescent="0.3">
      <c r="A4" s="7" t="s">
        <v>74</v>
      </c>
      <c r="B4" s="18" t="s">
        <v>70</v>
      </c>
      <c r="C4" s="18" t="s">
        <v>83</v>
      </c>
    </row>
    <row r="5" spans="1:3" ht="30" customHeight="1" x14ac:dyDescent="0.3">
      <c r="A5" s="19" t="s">
        <v>75</v>
      </c>
      <c r="B5" s="20">
        <v>30</v>
      </c>
      <c r="C5" s="20">
        <v>12</v>
      </c>
    </row>
    <row r="6" spans="1:3" ht="30" customHeight="1" x14ac:dyDescent="0.3">
      <c r="A6" s="19" t="s">
        <v>77</v>
      </c>
      <c r="B6" s="20">
        <v>20</v>
      </c>
      <c r="C6" s="20">
        <v>8</v>
      </c>
    </row>
    <row r="7" spans="1:3" ht="30" customHeight="1" x14ac:dyDescent="0.3">
      <c r="A7" s="19" t="s">
        <v>76</v>
      </c>
      <c r="B7" s="20">
        <v>9</v>
      </c>
      <c r="C7" s="20">
        <v>4</v>
      </c>
    </row>
    <row r="8" spans="1:3" ht="30" customHeight="1" x14ac:dyDescent="0.3">
      <c r="A8" s="19" t="s">
        <v>78</v>
      </c>
      <c r="B8" s="20">
        <v>4</v>
      </c>
      <c r="C8" s="20">
        <v>2</v>
      </c>
    </row>
    <row r="9" spans="1:3" ht="30" customHeight="1" x14ac:dyDescent="0.3">
      <c r="A9" s="19" t="s">
        <v>79</v>
      </c>
      <c r="B9" s="20">
        <v>2</v>
      </c>
      <c r="C9" s="20">
        <v>1</v>
      </c>
    </row>
    <row r="10" spans="1:3" ht="30" customHeight="1" x14ac:dyDescent="0.3">
      <c r="A10" s="19" t="s">
        <v>82</v>
      </c>
      <c r="B10" s="20">
        <v>65</v>
      </c>
      <c r="C10" s="20">
        <v>27</v>
      </c>
    </row>
  </sheetData>
  <mergeCells count="1">
    <mergeCell ref="A1:B3"/>
  </mergeCells>
  <dataValidations count="1">
    <dataValidation allowBlank="1" showInputMessage="1" showErrorMessage="1" prompt="Titlen på dette regneark er i denne celle. Tabellen nedenfor opdateres automatisk" sqref="A1:B3" xr:uid="{00000000-0002-0000-0200-000000000000}"/>
  </dataValidations>
  <printOptions horizontalCentered="1"/>
  <pageMargins left="0.25" right="0.25" top="0.75" bottom="0.75" header="0.3" footer="0.3"/>
  <pageSetup paperSize="9" fitToHeight="0" orientation="portrait" r:id="rId2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07394A1-9B53-4EFF-BF93-B2F2A28F7A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D1169B-7B6A-4CC8-98B8-BA45A2CE1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27863B-C58B-4655-8BF9-DB675FB9068E}">
  <ds:schemaRefs>
    <ds:schemaRef ds:uri="http://purl.org/dc/elements/1.1/"/>
    <ds:schemaRef ds:uri="71af3243-3dd4-4a8d-8c0d-dd76da1f02a5"/>
    <ds:schemaRef ds:uri="16c05727-aa75-4e4a-9b5f-8a80a1165891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5</vt:i4>
      </vt:variant>
    </vt:vector>
  </HeadingPairs>
  <TitlesOfParts>
    <vt:vector size="8" baseType="lpstr">
      <vt:lpstr>Plan for universitetspoint</vt:lpstr>
      <vt:lpstr>Kursus</vt:lpstr>
      <vt:lpstr>Semesteroversigtsdata</vt:lpstr>
      <vt:lpstr>Manglende_point</vt:lpstr>
      <vt:lpstr>Nødvendige_point</vt:lpstr>
      <vt:lpstr>Optjente_point</vt:lpstr>
      <vt:lpstr>Søg_i_krav</vt:lpstr>
      <vt:lpstr>Kursus!Udskriftstitler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2019-05-28T20:18:19Z</dcterms:created>
  <dcterms:modified xsi:type="dcterms:W3CDTF">2019-06-28T03:50:28Z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