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calcChain.xml" ContentType="application/vnd.openxmlformats-officedocument.spreadsheetml.calcCh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44.xml" ContentType="application/vnd.openxmlformats-officedocument.spreadsheetml.worksheet+xml"/>
  <Override PartName="/xl/tables/table44.xml" ContentType="application/vnd.openxmlformats-officedocument.spreadsheetml.tabl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filterPrivacy="1" codeName="ThisWorkbook"/>
  <xr:revisionPtr revIDLastSave="34" documentId="13_ncr:1_{3080B139-6F5C-4741-835A-537893C9C7B8}" xr6:coauthVersionLast="47" xr6:coauthVersionMax="47" xr10:uidLastSave="{CAA6596D-0427-4009-BB7D-22680AA8151E}"/>
  <bookViews>
    <workbookView xWindow="-120" yWindow="-120" windowWidth="28950" windowHeight="15900" xr2:uid="{00000000-000D-0000-FFFF-FFFF00000000}"/>
  </bookViews>
  <sheets>
    <sheet name="Souhrn rozpočtu" sheetId="1" r:id="rId1"/>
    <sheet name="Příjmy" sheetId="3" r:id="rId2"/>
    <sheet name="Výdaje na zaměstnance" sheetId="4" r:id="rId3"/>
    <sheet name="Provozní výdaje" sheetId="5" r:id="rId4"/>
  </sheets>
  <definedNames>
    <definedName name="_xlnm._FilterDatabase" localSheetId="3" hidden="1">'Provozní výdaje'!#REF!</definedName>
    <definedName name="_xlnm._FilterDatabase" localSheetId="1" hidden="1">Příjmy!#REF!</definedName>
    <definedName name="_xlnm._FilterDatabase" localSheetId="0" hidden="1">Příjmy!#REF!</definedName>
    <definedName name="_xlnm._FilterDatabase" localSheetId="2" hidden="1">'Výdaje na zaměstnance'!#REF!</definedName>
    <definedName name="Nadpis1">#REF!</definedName>
    <definedName name="Nadpis2">Příjmy[[#Headers],[Příjmy]]</definedName>
    <definedName name="Nadpis3">VýdajeNaZaměstnance[[#Headers],[Výdaje]]</definedName>
    <definedName name="Nadpis4">ProvozníVýdaje[[#Headers],[Výdaje]]</definedName>
    <definedName name="NadpisSloupce1">'Souhrn rozpočtu'!$A$3</definedName>
    <definedName name="NÁZEV_SPOLEČNOSTI">'Souhrn rozpočtu'!$A$1</definedName>
    <definedName name="_xlnm.Print_Titles" localSheetId="3">'Provozní výdaje'!$3:$3</definedName>
    <definedName name="_xlnm.Print_Titles" localSheetId="1">Příjmy!$3:$3</definedName>
    <definedName name="_xlnm.Print_Titles" localSheetId="2">'Výdaje na zaměstnance'!$3:$3</definedName>
    <definedName name="ROZPOČET_Název">'Souhrn rozpočtu'!$A$2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" i="5" l="1"/>
  <c r="B6" i="1" s="1"/>
  <c r="C7" i="3" l="1"/>
  <c r="B7" i="4"/>
  <c r="D6" i="4"/>
  <c r="B5" i="1" l="1"/>
  <c r="C7" i="4"/>
  <c r="C5" i="1" s="1"/>
  <c r="D4" i="4"/>
  <c r="D5" i="4"/>
  <c r="C24" i="5"/>
  <c r="C6" i="1" s="1"/>
  <c r="C4" i="1"/>
  <c r="B7" i="3"/>
  <c r="B4" i="1" s="1"/>
  <c r="D4" i="3"/>
  <c r="D5" i="3"/>
  <c r="D6" i="3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4" i="1" l="1"/>
  <c r="D6" i="1"/>
  <c r="D7" i="3"/>
  <c r="D24" i="5"/>
  <c r="D5" i="1"/>
  <c r="D7" i="4"/>
  <c r="C7" i="1"/>
  <c r="B7" i="1"/>
  <c r="D7" i="1" l="1"/>
</calcChain>
</file>

<file path=xl/sharedStrings.xml><?xml version="1.0" encoding="utf-8"?>
<sst xmlns="http://schemas.openxmlformats.org/spreadsheetml/2006/main" count="63" uniqueCount="43">
  <si>
    <t>Název společnosti</t>
  </si>
  <si>
    <t>Rozpočet</t>
  </si>
  <si>
    <t>Oblast rozpočtu</t>
  </si>
  <si>
    <t>Příjmy</t>
  </si>
  <si>
    <t>Výdaje na zaměstnance</t>
  </si>
  <si>
    <t>Provozní výdaje</t>
  </si>
  <si>
    <t>Zůstatek (příjmy minus výdaje)</t>
  </si>
  <si>
    <t>Odhad</t>
  </si>
  <si>
    <t>Skutečnost</t>
  </si>
  <si>
    <t>Datum</t>
  </si>
  <si>
    <t>Rozdíl</t>
  </si>
  <si>
    <t>Čisté tržby</t>
  </si>
  <si>
    <t>Příjem z úroků</t>
  </si>
  <si>
    <t>Tržby z aktiv (zisk/ztráta)</t>
  </si>
  <si>
    <t>Celkové příjmy</t>
  </si>
  <si>
    <t>Výdaje</t>
  </si>
  <si>
    <t>Mzdy</t>
  </si>
  <si>
    <t>Zaměstnanecké benefity</t>
  </si>
  <si>
    <t>Provize</t>
  </si>
  <si>
    <t>Celkové výdaje na zaměstnance</t>
  </si>
  <si>
    <t xml:space="preserve"> </t>
  </si>
  <si>
    <t xml:space="preserve"> Název společnosti</t>
  </si>
  <si>
    <t>Reklama</t>
  </si>
  <si>
    <t>Nedobytné pohledávky</t>
  </si>
  <si>
    <t>Platební slevy</t>
  </si>
  <si>
    <t>Náklady na doručení</t>
  </si>
  <si>
    <t>Odpisy</t>
  </si>
  <si>
    <t>Členské příspěvky a předplatná</t>
  </si>
  <si>
    <t>Pojištění</t>
  </si>
  <si>
    <t>Úroky</t>
  </si>
  <si>
    <t>Právní služby a auditování</t>
  </si>
  <si>
    <t>Údržba a opravy</t>
  </si>
  <si>
    <t>Kancelářské potřeby</t>
  </si>
  <si>
    <t>Poštovné</t>
  </si>
  <si>
    <t>Nájem nebo hypotéka</t>
  </si>
  <si>
    <t xml:space="preserve">Prodej </t>
  </si>
  <si>
    <t>Expedice a skladování</t>
  </si>
  <si>
    <t>Pomůcky</t>
  </si>
  <si>
    <t>Daně</t>
  </si>
  <si>
    <t>Telefony</t>
  </si>
  <si>
    <t>Služby</t>
  </si>
  <si>
    <t>Jiné</t>
  </si>
  <si>
    <t>Celkové provozní 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</si>
</sst>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(* #,##0_);_(* \(#,##0\);_(* &quot;-&quot;_);_(@_)"/>
    <numFmt numFmtId="166" formatCode="mmmm\ yyyy"/>
    <numFmt numFmtId="167" formatCode="0.0%"/>
    <numFmt numFmtId="170" formatCode="#,##0.00_ ;[Red]\-#,##0.00\ "/>
    <numFmt numFmtId="172" formatCode="yyyy\-mm\-dd;@"/>
    <numFmt numFmtId="173" formatCode="_-* #,##0.00\ _K_č_-;\-* #,##0.00\ _K_č_-;_-* &quot;-&quot;??\ _K_č_-;_-@_-"/>
  </numFmts>
  <fonts count="33" x14ac:knownFonts="1">
    <font>
      <sz val="11"/>
      <color theme="1" tint="0.249946592608417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9" tint="-0.499984740745262"/>
      <name val="Corbel"/>
      <family val="2"/>
      <scheme val="minor"/>
    </font>
    <font>
      <sz val="11"/>
      <name val="Corbel"/>
      <family val="2"/>
      <scheme val="minor"/>
    </font>
    <font>
      <sz val="11"/>
      <color rgb="FF6C0000"/>
      <name val="Corbel"/>
      <family val="2"/>
      <scheme val="minor"/>
    </font>
    <font>
      <sz val="36"/>
      <color theme="3"/>
      <name val="Corbel"/>
      <family val="2"/>
      <scheme val="major"/>
    </font>
    <font>
      <sz val="11"/>
      <color theme="3"/>
      <name val="Corbel"/>
      <family val="2"/>
      <scheme val="major"/>
    </font>
    <font>
      <sz val="11"/>
      <color theme="1" tint="4.99893185216834E-2"/>
      <name val="Corbel"/>
      <family val="2"/>
      <scheme val="major"/>
    </font>
    <font>
      <sz val="11"/>
      <color theme="2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0"/>
      <name val="Corbel"/>
      <family val="2"/>
      <scheme val="major"/>
    </font>
    <font>
      <sz val="11"/>
      <color theme="1" tint="0.249946592608417"/>
      <name val="Corbel"/>
      <family val="2"/>
      <scheme val="minor"/>
    </font>
    <font>
      <b/>
      <sz val="11"/>
      <name val="Corbel"/>
      <family val="2"/>
      <scheme val="minor"/>
    </font>
    <font>
      <sz val="12"/>
      <color theme="0"/>
      <name val="Corbel"/>
      <family val="2"/>
      <scheme val="minor"/>
    </font>
    <font>
      <sz val="26"/>
      <color theme="0"/>
      <name val="Corbel"/>
      <family val="2"/>
      <scheme val="major"/>
    </font>
    <font>
      <sz val="10"/>
      <color theme="0"/>
      <name val="Corbel"/>
      <family val="2"/>
      <scheme val="minor"/>
    </font>
    <font>
      <sz val="16"/>
      <color theme="5"/>
      <name val="Corbel"/>
      <family val="2"/>
      <scheme val="minor"/>
    </font>
    <font>
      <sz val="16"/>
      <color theme="1" tint="0.249946592608417"/>
      <name val="Corbel"/>
      <family val="2"/>
      <scheme val="minor"/>
    </font>
    <font>
      <sz val="16"/>
      <name val="Corbel"/>
      <family val="2"/>
      <scheme val="minor"/>
    </font>
    <font>
      <b/>
      <sz val="16"/>
      <color theme="5"/>
      <name val="Corbel"/>
      <family val="2"/>
      <scheme val="minor"/>
    </font>
    <font>
      <b/>
      <sz val="16"/>
      <name val="Corbel"/>
      <family val="2"/>
      <scheme val="minor"/>
    </font>
    <font>
      <sz val="28"/>
      <color theme="0"/>
      <name val="Corbel"/>
      <family val="2"/>
      <scheme val="major"/>
    </font>
    <font>
      <sz val="10"/>
      <color theme="0"/>
      <name val="Corbel"/>
      <family val="2"/>
      <scheme val="major"/>
    </font>
    <font>
      <b/>
      <sz val="16"/>
      <color theme="1" tint="0.249977111117893"/>
      <name val="Corbel"/>
      <family val="2"/>
      <scheme val="minor"/>
    </font>
    <font>
      <b/>
      <sz val="16"/>
      <color theme="1" tint="0.249946592608417"/>
      <name val="Corbel"/>
      <family val="2"/>
      <scheme val="minor"/>
    </font>
    <font>
      <sz val="16"/>
      <color rgb="FFFF0000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i/>
      <sz val="11"/>
      <color rgb="FF7F7F7F"/>
      <name val="Corbe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3999755851924192"/>
        <bgColor indexed="65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3999450666829432"/>
        <bgColor indexed="64"/>
      </patternFill>
    </fill>
    <fill>
      <patternFill patternType="solid">
        <fgColor rgb="FFF2F2F2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theme="2" tint="-9.99786370433668E-2"/>
      </bottom>
      <diagonal/>
    </border>
    <border>
      <left/>
      <right/>
      <top style="thin">
        <color theme="2" tint="-9.99786370433668E-2"/>
      </top>
      <bottom style="thin">
        <color theme="2" tint="-9.99786370433668E-2"/>
      </bottom>
      <diagonal/>
    </border>
    <border>
      <left/>
      <right/>
      <top/>
      <bottom style="thin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8">
    <xf numFmtId="40" fontId="0" fillId="0" borderId="0">
      <alignment horizontal="center" vertical="center" wrapText="1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3" fillId="0" borderId="0" applyNumberFormat="0" applyFill="0" applyAlignment="0" applyProtection="0"/>
    <xf numFmtId="0" fontId="7" fillId="5" borderId="0" applyBorder="0" applyProtection="0">
      <alignment horizontal="left" vertical="center" indent="1"/>
    </xf>
    <xf numFmtId="0" fontId="7" fillId="5" borderId="0" applyNumberFormat="0" applyBorder="0" applyProtection="0">
      <alignment horizontal="left" vertical="center"/>
    </xf>
    <xf numFmtId="0" fontId="1" fillId="0" borderId="0" applyNumberFormat="0" applyFill="0" applyAlignment="0" applyProtection="0"/>
    <xf numFmtId="0" fontId="4" fillId="0" borderId="0" applyNumberFormat="0" applyFill="0" applyBorder="0" applyAlignment="0" applyProtection="0"/>
    <xf numFmtId="40" fontId="1" fillId="0" borderId="0" applyFont="0" applyFill="0" applyBorder="0" applyProtection="0">
      <alignment horizontal="right"/>
    </xf>
    <xf numFmtId="167" fontId="1" fillId="0" borderId="0" applyFont="0" applyFill="0" applyBorder="0" applyProtection="0">
      <alignment horizontal="right"/>
    </xf>
    <xf numFmtId="166" fontId="6" fillId="4" borderId="0" applyFill="0" applyBorder="0">
      <alignment horizontal="right"/>
    </xf>
    <xf numFmtId="0" fontId="11" fillId="0" borderId="0" applyNumberFormat="0" applyProtection="0">
      <alignment horizontal="left" vertical="center" indent="1"/>
    </xf>
    <xf numFmtId="0" fontId="12" fillId="6" borderId="1" applyNumberFormat="0" applyFill="0" applyBorder="0" applyAlignment="0" applyProtection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9" fillId="6" borderId="5" applyNumberFormat="0" applyAlignment="0" applyProtection="0"/>
    <xf numFmtId="0" fontId="30" fillId="0" borderId="6" applyNumberFormat="0" applyFill="0" applyAlignment="0" applyProtection="0"/>
    <xf numFmtId="0" fontId="31" fillId="11" borderId="7" applyNumberFormat="0" applyAlignment="0" applyProtection="0"/>
    <xf numFmtId="0" fontId="11" fillId="12" borderId="8" applyNumberFormat="0" applyFont="0" applyAlignment="0" applyProtection="0"/>
    <xf numFmtId="0" fontId="32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1">
    <xf numFmtId="40" fontId="0" fillId="0" borderId="0" xfId="0">
      <alignment horizontal="center" vertical="center" wrapText="1"/>
    </xf>
    <xf numFmtId="40" fontId="0" fillId="4" borderId="0" xfId="0" applyFill="1">
      <alignment horizontal="center" vertical="center" wrapText="1"/>
    </xf>
    <xf numFmtId="40" fontId="0" fillId="0" borderId="0" xfId="0" applyAlignment="1">
      <alignment vertical="center"/>
    </xf>
    <xf numFmtId="40" fontId="0" fillId="4" borderId="0" xfId="0" applyFill="1" applyAlignment="1">
      <alignment vertical="center"/>
    </xf>
    <xf numFmtId="40" fontId="9" fillId="4" borderId="0" xfId="0" applyFont="1" applyFill="1">
      <alignment horizontal="center" vertical="center" wrapText="1"/>
    </xf>
    <xf numFmtId="40" fontId="9" fillId="4" borderId="0" xfId="0" applyFont="1" applyFill="1" applyAlignment="1">
      <alignment vertical="center"/>
    </xf>
    <xf numFmtId="40" fontId="9" fillId="0" borderId="0" xfId="0" applyFont="1">
      <alignment horizontal="center" vertical="center" wrapText="1"/>
    </xf>
    <xf numFmtId="40" fontId="8" fillId="0" borderId="0" xfId="0" applyFont="1">
      <alignment horizontal="center" vertical="center" wrapText="1"/>
    </xf>
    <xf numFmtId="0" fontId="5" fillId="0" borderId="0" xfId="1"/>
    <xf numFmtId="40" fontId="3" fillId="0" borderId="0" xfId="0" applyFont="1">
      <alignment horizontal="center" vertical="center" wrapText="1"/>
    </xf>
    <xf numFmtId="40" fontId="0" fillId="0" borderId="0" xfId="0" applyAlignment="1">
      <alignment horizontal="left" vertical="center" wrapText="1"/>
    </xf>
    <xf numFmtId="40" fontId="0" fillId="0" borderId="0" xfId="0" applyAlignment="1">
      <alignment horizontal="left" vertical="center" wrapText="1" indent="1"/>
    </xf>
    <xf numFmtId="0" fontId="3" fillId="0" borderId="0" xfId="3" applyFont="1" applyFill="1" applyAlignment="1">
      <alignment vertical="center"/>
    </xf>
    <xf numFmtId="40" fontId="3" fillId="0" borderId="0" xfId="4" applyNumberFormat="1" applyFont="1" applyFill="1"/>
    <xf numFmtId="40" fontId="3" fillId="0" borderId="0" xfId="8" applyNumberFormat="1" applyFont="1" applyFill="1"/>
    <xf numFmtId="0" fontId="23" fillId="0" borderId="0" xfId="13" applyFont="1" applyAlignment="1">
      <alignment horizontal="left" vertical="center" wrapText="1"/>
    </xf>
    <xf numFmtId="40" fontId="0" fillId="0" borderId="0" xfId="0" applyAlignment="1">
      <alignment horizontal="center" wrapText="1"/>
    </xf>
    <xf numFmtId="170" fontId="22" fillId="7" borderId="0" xfId="0" applyNumberFormat="1" applyFont="1" applyFill="1" applyAlignment="1">
      <alignment wrapText="1"/>
    </xf>
    <xf numFmtId="170" fontId="22" fillId="7" borderId="0" xfId="0" applyNumberFormat="1" applyFont="1" applyFill="1">
      <alignment horizontal="center" vertical="center" wrapText="1"/>
    </xf>
    <xf numFmtId="172" fontId="15" fillId="7" borderId="0" xfId="0" applyNumberFormat="1" applyFont="1" applyFill="1" applyAlignment="1">
      <alignment horizontal="left" wrapText="1"/>
    </xf>
    <xf numFmtId="170" fontId="21" fillId="7" borderId="0" xfId="0" applyNumberFormat="1" applyFont="1" applyFill="1" applyAlignment="1">
      <alignment vertical="center"/>
    </xf>
    <xf numFmtId="170" fontId="9" fillId="7" borderId="0" xfId="0" applyNumberFormat="1" applyFont="1" applyFill="1">
      <alignment horizontal="center" vertical="center" wrapText="1"/>
    </xf>
    <xf numFmtId="170" fontId="16" fillId="0" borderId="0" xfId="5" applyNumberFormat="1" applyFont="1" applyFill="1" applyAlignment="1">
      <alignment horizontal="left"/>
    </xf>
    <xf numFmtId="170" fontId="16" fillId="0" borderId="0" xfId="5" applyNumberFormat="1" applyFont="1" applyFill="1" applyAlignment="1">
      <alignment horizontal="left" wrapText="1"/>
    </xf>
    <xf numFmtId="170" fontId="17" fillId="0" borderId="2" xfId="13" applyNumberFormat="1" applyFont="1" applyBorder="1" applyAlignment="1">
      <alignment horizontal="left" vertical="center"/>
    </xf>
    <xf numFmtId="170" fontId="17" fillId="0" borderId="2" xfId="0" applyNumberFormat="1" applyFont="1" applyBorder="1">
      <alignment horizontal="center" vertical="center" wrapText="1"/>
    </xf>
    <xf numFmtId="170" fontId="17" fillId="0" borderId="3" xfId="13" applyNumberFormat="1" applyFont="1" applyBorder="1" applyAlignment="1">
      <alignment horizontal="left" vertical="center"/>
    </xf>
    <xf numFmtId="170" fontId="17" fillId="0" borderId="3" xfId="0" applyNumberFormat="1" applyFont="1" applyBorder="1">
      <alignment horizontal="center" vertical="center" wrapText="1"/>
    </xf>
    <xf numFmtId="170" fontId="25" fillId="0" borderId="3" xfId="0" applyNumberFormat="1" applyFont="1" applyBorder="1">
      <alignment horizontal="center" vertical="center" wrapText="1"/>
    </xf>
    <xf numFmtId="170" fontId="23" fillId="0" borderId="0" xfId="0" applyNumberFormat="1" applyFont="1" applyAlignment="1">
      <alignment horizontal="left" vertical="center" wrapText="1"/>
    </xf>
    <xf numFmtId="170" fontId="23" fillId="0" borderId="0" xfId="0" applyNumberFormat="1" applyFont="1">
      <alignment horizontal="center" vertical="center" wrapText="1"/>
    </xf>
    <xf numFmtId="170" fontId="0" fillId="0" borderId="0" xfId="0" applyNumberFormat="1">
      <alignment horizontal="center" vertical="center" wrapText="1"/>
    </xf>
    <xf numFmtId="170" fontId="3" fillId="0" borderId="0" xfId="0" applyNumberFormat="1" applyFont="1">
      <alignment horizontal="center" vertical="center" wrapText="1"/>
    </xf>
    <xf numFmtId="170" fontId="3" fillId="0" borderId="0" xfId="3" applyNumberFormat="1" applyFont="1" applyFill="1"/>
    <xf numFmtId="170" fontId="3" fillId="0" borderId="0" xfId="4" applyNumberFormat="1" applyFont="1" applyFill="1"/>
    <xf numFmtId="170" fontId="3" fillId="0" borderId="0" xfId="8" applyNumberFormat="1" applyFont="1" applyFill="1"/>
    <xf numFmtId="0" fontId="3" fillId="0" borderId="0" xfId="3" applyNumberFormat="1" applyFont="1" applyFill="1" applyAlignment="1">
      <alignment vertical="center"/>
    </xf>
    <xf numFmtId="170" fontId="21" fillId="7" borderId="0" xfId="0" applyNumberFormat="1" applyFont="1" applyFill="1" applyAlignment="1">
      <alignment horizontal="left" vertical="center"/>
    </xf>
    <xf numFmtId="170" fontId="0" fillId="7" borderId="0" xfId="0" applyNumberFormat="1" applyFill="1">
      <alignment horizontal="center" vertical="center" wrapText="1"/>
    </xf>
    <xf numFmtId="170" fontId="17" fillId="0" borderId="2" xfId="0" applyNumberFormat="1" applyFont="1" applyBorder="1" applyAlignment="1">
      <alignment horizontal="left" vertical="center" wrapText="1"/>
    </xf>
    <xf numFmtId="170" fontId="17" fillId="0" borderId="3" xfId="0" applyNumberFormat="1" applyFont="1" applyBorder="1" applyAlignment="1">
      <alignment horizontal="left" vertical="center" wrapText="1"/>
    </xf>
    <xf numFmtId="173" fontId="3" fillId="0" borderId="0" xfId="3" applyNumberFormat="1" applyFont="1" applyFill="1"/>
    <xf numFmtId="170" fontId="22" fillId="7" borderId="0" xfId="0" applyNumberFormat="1" applyFont="1" applyFill="1" applyAlignment="1">
      <alignment horizontal="left" wrapText="1"/>
    </xf>
    <xf numFmtId="170" fontId="10" fillId="7" borderId="0" xfId="0" applyNumberFormat="1" applyFont="1" applyFill="1" applyAlignment="1">
      <alignment horizontal="left" vertical="center" wrapText="1"/>
    </xf>
    <xf numFmtId="170" fontId="21" fillId="7" borderId="0" xfId="0" applyNumberFormat="1" applyFont="1" applyFill="1" applyAlignment="1">
      <alignment horizontal="left" vertical="center" wrapText="1"/>
    </xf>
    <xf numFmtId="170" fontId="14" fillId="7" borderId="0" xfId="0" applyNumberFormat="1" applyFont="1" applyFill="1" applyAlignment="1">
      <alignment horizontal="left" vertical="center" wrapText="1"/>
    </xf>
    <xf numFmtId="170" fontId="17" fillId="0" borderId="3" xfId="13" applyNumberFormat="1" applyFont="1" applyBorder="1" applyAlignment="1">
      <alignment horizontal="left" vertical="center" wrapText="1"/>
    </xf>
    <xf numFmtId="170" fontId="23" fillId="0" borderId="0" xfId="13" applyNumberFormat="1" applyFont="1" applyAlignment="1">
      <alignment horizontal="left" vertical="center"/>
    </xf>
    <xf numFmtId="170" fontId="24" fillId="0" borderId="0" xfId="0" applyNumberFormat="1" applyFont="1" applyAlignment="1">
      <alignment horizontal="left" vertical="center" wrapText="1"/>
    </xf>
    <xf numFmtId="170" fontId="10" fillId="7" borderId="0" xfId="0" applyNumberFormat="1" applyFont="1" applyFill="1" applyAlignment="1">
      <alignment horizontal="left" wrapText="1"/>
    </xf>
    <xf numFmtId="172" fontId="22" fillId="7" borderId="0" xfId="0" applyNumberFormat="1" applyFont="1" applyFill="1" applyAlignment="1">
      <alignment horizontal="left" wrapText="1"/>
    </xf>
    <xf numFmtId="170" fontId="16" fillId="0" borderId="0" xfId="5" applyNumberFormat="1" applyFont="1" applyFill="1" applyAlignment="1">
      <alignment horizontal="left" indent="1"/>
    </xf>
    <xf numFmtId="170" fontId="16" fillId="0" borderId="4" xfId="5" applyNumberFormat="1" applyFont="1" applyFill="1" applyBorder="1" applyAlignment="1">
      <alignment horizontal="left" wrapText="1"/>
    </xf>
    <xf numFmtId="170" fontId="17" fillId="0" borderId="2" xfId="13" applyNumberFormat="1" applyFont="1" applyBorder="1" applyAlignment="1">
      <alignment horizontal="left" vertical="center" wrapText="1" indent="1"/>
    </xf>
    <xf numFmtId="170" fontId="18" fillId="0" borderId="2" xfId="0" applyNumberFormat="1" applyFont="1" applyBorder="1" applyAlignment="1">
      <alignment horizontal="left" vertical="center" wrapText="1"/>
    </xf>
    <xf numFmtId="170" fontId="19" fillId="0" borderId="2" xfId="14" applyNumberFormat="1" applyFont="1" applyFill="1" applyBorder="1" applyAlignment="1">
      <alignment horizontal="left" vertical="center" wrapText="1"/>
    </xf>
    <xf numFmtId="170" fontId="17" fillId="0" borderId="3" xfId="13" applyNumberFormat="1" applyFont="1" applyBorder="1" applyAlignment="1">
      <alignment horizontal="left" vertical="center" wrapText="1" indent="1"/>
    </xf>
    <xf numFmtId="170" fontId="18" fillId="0" borderId="3" xfId="0" applyNumberFormat="1" applyFont="1" applyBorder="1" applyAlignment="1">
      <alignment horizontal="left" vertical="center" wrapText="1"/>
    </xf>
    <xf numFmtId="170" fontId="20" fillId="0" borderId="3" xfId="14" applyNumberFormat="1" applyFont="1" applyFill="1" applyBorder="1" applyAlignment="1">
      <alignment horizontal="left" vertical="center" wrapText="1"/>
    </xf>
    <xf numFmtId="170" fontId="17" fillId="0" borderId="3" xfId="0" applyNumberFormat="1" applyFont="1" applyBorder="1" applyAlignment="1">
      <alignment horizontal="left" vertical="center" wrapText="1" indent="1"/>
    </xf>
    <xf numFmtId="170" fontId="19" fillId="0" borderId="3" xfId="0" applyNumberFormat="1" applyFont="1" applyBorder="1" applyAlignment="1">
      <alignment horizontal="left" vertical="center" wrapText="1"/>
    </xf>
  </cellXfs>
  <cellStyles count="48">
    <cellStyle name="20 % – Zvýraznění 1" xfId="27" builtinId="30" customBuiltin="1"/>
    <cellStyle name="20 % – Zvýraznění 2" xfId="31" builtinId="34" customBuiltin="1"/>
    <cellStyle name="20 % – Zvýraznění 3" xfId="35" builtinId="38" customBuiltin="1"/>
    <cellStyle name="20 % – Zvýraznění 4" xfId="39" builtinId="42" customBuiltin="1"/>
    <cellStyle name="20 % – Zvýraznění 5" xfId="4" builtinId="46" customBuiltin="1"/>
    <cellStyle name="20 % – Zvýraznění 6" xfId="45" builtinId="50" customBuiltin="1"/>
    <cellStyle name="40 % – Zvýraznění 1" xfId="28" builtinId="31" customBuiltin="1"/>
    <cellStyle name="40 % – Zvýraznění 2" xfId="32" builtinId="35" customBuiltin="1"/>
    <cellStyle name="40 % – Zvýraznění 3" xfId="36" builtinId="39" customBuiltin="1"/>
    <cellStyle name="40 % – Zvýraznění 4" xfId="40" builtinId="43" customBuiltin="1"/>
    <cellStyle name="40 % – Zvýraznění 5" xfId="42" builtinId="47" customBuiltin="1"/>
    <cellStyle name="40 % – Zvýraznění 6" xfId="46" builtinId="51" customBuiltin="1"/>
    <cellStyle name="60 % – Zvýraznění 1" xfId="29" builtinId="32" customBuiltin="1"/>
    <cellStyle name="60 % – Zvýraznění 2" xfId="33" builtinId="36" customBuiltin="1"/>
    <cellStyle name="60 % – Zvýraznění 3" xfId="37" builtinId="40" customBuiltin="1"/>
    <cellStyle name="60 % – Zvýraznění 4" xfId="3" builtinId="44" customBuiltin="1"/>
    <cellStyle name="60 % – Zvýraznění 5" xfId="43" builtinId="48" customBuiltin="1"/>
    <cellStyle name="60 % – Zvýraznění 6" xfId="47" builtinId="52" customBuiltin="1"/>
    <cellStyle name="Celkem" xfId="8" builtinId="25" customBuiltin="1"/>
    <cellStyle name="Čárka" xfId="10" builtinId="3" customBuiltin="1"/>
    <cellStyle name="Čárky bez des. míst" xfId="15" builtinId="6" customBuiltin="1"/>
    <cellStyle name="Datum" xfId="12" xr:uid="{00000000-0005-0000-0000-000003000000}"/>
    <cellStyle name="Kontrolní buňka" xfId="23" builtinId="23" customBuiltin="1"/>
    <cellStyle name="Měna" xfId="16" builtinId="4" customBuiltin="1"/>
    <cellStyle name="Měny bez des. míst" xfId="17" builtinId="7" customBuiltin="1"/>
    <cellStyle name="Nadpis 1" xfId="5" builtinId="16" customBuiltin="1"/>
    <cellStyle name="Nadpis 2" xfId="6" builtinId="17" customBuiltin="1"/>
    <cellStyle name="Nadpis 3" xfId="7" builtinId="18" customBuiltin="1"/>
    <cellStyle name="Nadpis 4" xfId="2" builtinId="19" customBuiltin="1"/>
    <cellStyle name="Název" xfId="1" builtinId="15" customBuiltin="1"/>
    <cellStyle name="Neutrální" xfId="20" builtinId="28" customBuiltin="1"/>
    <cellStyle name="Normální" xfId="0" builtinId="0" customBuiltin="1"/>
    <cellStyle name="Poznámka" xfId="24" builtinId="10" customBuiltin="1"/>
    <cellStyle name="Procenta" xfId="11" builtinId="5" customBuiltin="1"/>
    <cellStyle name="Propojená buňka" xfId="22" builtinId="24" customBuiltin="1"/>
    <cellStyle name="Správně" xfId="18" builtinId="26" customBuiltin="1"/>
    <cellStyle name="Špatně" xfId="19" builtinId="27" customBuiltin="1"/>
    <cellStyle name="Text upozornění" xfId="9" builtinId="11" customBuiltin="1"/>
    <cellStyle name="Vstup" xfId="13" builtinId="20" customBuiltin="1"/>
    <cellStyle name="Výpočet" xfId="21" builtinId="22" customBuiltin="1"/>
    <cellStyle name="Výstup" xfId="14" builtinId="21" customBuiltin="1"/>
    <cellStyle name="Vysvětlující text" xfId="25" builtinId="53" customBuiltin="1"/>
    <cellStyle name="Zvýraznění 1" xfId="26" builtinId="29" customBuiltin="1"/>
    <cellStyle name="Zvýraznění 2" xfId="30" builtinId="33" customBuiltin="1"/>
    <cellStyle name="Zvýraznění 3" xfId="34" builtinId="37" customBuiltin="1"/>
    <cellStyle name="Zvýraznění 4" xfId="38" builtinId="41" customBuiltin="1"/>
    <cellStyle name="Zvýraznění 5" xfId="41" builtinId="45" customBuiltin="1"/>
    <cellStyle name="Zvýraznění 6" xfId="44" builtinId="49" customBuiltin="1"/>
  </cellStyles>
  <dxfs count="58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5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theme="2" tint="-9.99786370433668E-2"/>
        </top>
        <bottom style="thin">
          <color theme="2" tint="-9.99786370433668E-2"/>
        </bottom>
      </border>
    </dxf>
    <dxf>
      <font>
        <strike val="0"/>
        <outline val="0"/>
        <shadow val="0"/>
        <u val="none"/>
        <vertAlign val="baseline"/>
        <sz val="16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theme="2" tint="-9.99786370433668E-2"/>
        </top>
        <bottom style="thin">
          <color theme="2" tint="-9.99786370433668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/>
        <right/>
        <top style="thin">
          <color theme="2" tint="-9.99786370433668E-2"/>
        </top>
        <bottom style="thin">
          <color theme="2" tint="-9.99786370433668E-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46592608417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>
        <left/>
        <right/>
        <top style="thin">
          <color theme="2" tint="-9.99786370433668E-2"/>
        </top>
        <bottom style="thin">
          <color theme="2" tint="-9.99786370433668E-2"/>
        </bottom>
      </border>
    </dxf>
    <dxf>
      <font>
        <strike val="0"/>
        <outline val="0"/>
        <shadow val="0"/>
        <u val="none"/>
        <vertAlign val="baseline"/>
        <sz val="16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6"/>
        <color theme="5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46592608417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46592608417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46592608417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46592608417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46592608417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5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5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6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color theme="1" tint="0.249946592608417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color theme="1" tint="0.249946592608417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color theme="1" tint="0.249946592608417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color theme="1" tint="0.249946592608417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auto="1"/>
        </patternFill>
      </fill>
      <alignment horizontal="lef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5"/>
        <name val="Corbel"/>
        <family val="2"/>
        <scheme val="minor"/>
      </font>
      <numFmt numFmtId="170" formatCode="#,##0.00_ ;[Red]\-#,##0.00\ "/>
      <fill>
        <patternFill patternType="none">
          <fgColor indexed="64"/>
          <bgColor auto="1"/>
        </patternFill>
      </fill>
      <alignment horizontal="left" vertical="bottom" textRotation="0" indent="0" justifyLastLine="0" shrinkToFit="0" readingOrder="0"/>
    </dxf>
    <dxf>
      <font>
        <color rgb="FFDA0000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outline val="0"/>
        <shadow val="0"/>
        <u val="none"/>
        <vertAlign val="baseline"/>
        <sz val="16"/>
        <color theme="1" tint="0.249946592608417"/>
        <name val="Corbel"/>
        <family val="2"/>
        <scheme val="minor"/>
      </font>
      <fill>
        <patternFill patternType="none">
          <fgColor indexed="64"/>
          <bgColor auto="1"/>
        </patternFill>
      </fill>
    </dxf>
    <dxf>
      <font>
        <color theme="7"/>
      </font>
    </dxf>
    <dxf>
      <font>
        <b/>
        <strike val="0"/>
        <outline val="0"/>
        <shadow val="0"/>
        <u val="none"/>
        <vertAlign val="baseline"/>
        <sz val="16"/>
        <name val="Corbel"/>
        <family val="2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6"/>
        <name val="Corbel"/>
        <family val="2"/>
        <scheme val="minor"/>
      </font>
      <fill>
        <patternFill patternType="none">
          <fgColor indexed="64"/>
          <bgColor auto="1"/>
        </patternFill>
      </fill>
    </dxf>
    <dxf>
      <font>
        <color rgb="FFDA0000"/>
      </font>
    </dxf>
    <dxf>
      <border>
        <top style="thin">
          <color theme="2" tint="-9.99786370433668E-2"/>
        </top>
      </border>
    </dxf>
    <dxf>
      <font>
        <strike val="0"/>
        <outline val="0"/>
        <shadow val="0"/>
        <u val="none"/>
        <vertAlign val="baseline"/>
        <sz val="16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Corbel"/>
        <family val="2"/>
        <scheme val="minor"/>
      </font>
      <fill>
        <patternFill patternType="none">
          <fgColor indexed="64"/>
          <bgColor auto="1"/>
        </patternFill>
      </fill>
      <alignment horizontal="left" textRotation="0" indent="0" justifyLastLine="0" shrinkToFit="0" readingOrder="0"/>
    </dxf>
    <dxf>
      <border>
        <bottom style="thin">
          <color theme="2" tint="-9.99786370433668E-2"/>
        </bottom>
      </border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ont>
        <color rgb="FFDA0000"/>
      </font>
    </dxf>
    <dxf>
      <fill>
        <patternFill>
          <bgColor theme="0" tint="-4.99893185216834E-2"/>
        </patternFill>
      </fill>
      <border diagonalUp="0" diagonalDown="0">
        <left/>
        <right/>
        <top style="thin">
          <color theme="2" tint="-9.994811853389081E-2"/>
        </top>
        <bottom style="thin">
          <color theme="2" tint="-9.994811853389081E-2"/>
        </bottom>
        <vertical style="thin">
          <color theme="0"/>
        </vertical>
        <horizontal/>
      </border>
    </dxf>
    <dxf>
      <font>
        <b/>
        <i val="0"/>
        <color auto="1"/>
      </font>
      <fill>
        <patternFill patternType="solid">
          <fgColor auto="1"/>
          <bgColor theme="5" tint="0.7999816888943144"/>
        </patternFill>
      </fill>
      <border>
        <top style="thin">
          <color theme="0"/>
        </top>
      </border>
    </dxf>
    <dxf>
      <font>
        <b val="0"/>
        <i val="0"/>
        <color theme="5"/>
      </font>
      <fill>
        <patternFill patternType="none">
          <fgColor auto="1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/>
      </font>
      <fill>
        <patternFill patternType="none">
          <fgColor auto="1"/>
          <bgColor auto="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PivotStyle="PivotStyleLight16">
    <tableStyle name="Měsíční rozpočet" pivot="0" count="4" xr9:uid="{00000000-0011-0000-FFFF-FFFF00000000}">
      <tableStyleElement type="wholeTable" dxfId="57"/>
      <tableStyleElement type="headerRow" dxfId="56"/>
      <tableStyleElement type="totalRow" dxfId="55"/>
      <tableStyleElement type="secondRowStripe" dxfId="54"/>
    </tableStyle>
  </tableStyles>
  <colors>
    <mruColors>
      <color rgb="FFEEEADE"/>
      <color rgb="FF44382C"/>
      <color rgb="FFFFFDF8"/>
      <color rgb="FFA7937B"/>
      <color rgb="FFF2F2F2"/>
      <color rgb="FF5A5044"/>
      <color rgb="FF252525"/>
      <color rgb="FFCD9620"/>
      <color rgb="FFF4444F"/>
      <color rgb="FF2D3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/xl/calcChain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worksheet" Target="/xl/worksheets/sheet44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100" baseline="0">
                <a:solidFill>
                  <a:schemeClr val="accent2"/>
                </a:solidFill>
                <a:effectLst/>
                <a:latin typeface="Corbel"/>
                <a:ea typeface="Corbel"/>
                <a:cs typeface="Corbel"/>
              </a:defRPr>
            </a:pPr>
            <a:r>
              <a:rPr lang="en-US"/>
              <a:t>PŘEHLED ROZPOČTU</a:t>
            </a:r>
          </a:p>
        </c:rich>
      </c:tx>
      <c:layout>
        <c:manualLayout>
          <c:xMode val="edge"/>
          <c:yMode val="edge"/>
          <c:x val="0.34261960761592303"/>
          <c:y val="4.0217221234442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100" baseline="0">
              <a:solidFill>
                <a:schemeClr val="accent2"/>
              </a:solidFill>
              <a:effectLst/>
              <a:latin typeface="Corbel"/>
              <a:ea typeface="Corbel"/>
              <a:cs typeface="Corbe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1148936837956732E-2"/>
          <c:y val="0.12272268224536449"/>
          <c:w val="0.90271911893135193"/>
          <c:h val="0.735722631445262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'Souhrn rozpočtu'!$B$3</c:f>
              <c:strCache>
                <c:ptCount val="1"/>
                <c:pt idx="0">
                  <c:v>Odhad</c:v>
                </c:pt>
              </c:strCache>
            </c:strRef>
          </c:tx>
          <c:spPr>
            <a:solidFill>
              <a:schemeClr val="accent2"/>
            </a:solidFill>
            <a:ln w="0">
              <a:noFill/>
            </a:ln>
            <a:effectLst/>
            <a:scene3d>
              <a:camera prst="orthographicFront"/>
              <a:lightRig rig="glow" dir="t">
                <a:rot lat="0" lon="0" rev="13200000"/>
              </a:lightRig>
            </a:scene3d>
            <a:sp3d prstMaterial="dkEdge">
              <a:bevelT w="0" h="0" prst="relaxedInset"/>
            </a:sp3d>
          </c:spPr>
          <c:invertIfNegative val="0"/>
          <c:cat>
            <c:strRef>
              <c:f>'Souhrn rozpočtu'!$A$4:$A$7</c:f>
              <c:strCache>
                <c:ptCount val="3"/>
                <c:pt idx="0">
                  <c:v>Příjmy</c:v>
                </c:pt>
                <c:pt idx="1">
                  <c:v>Výdaje na zaměstnance</c:v>
                </c:pt>
                <c:pt idx="2">
                  <c:v>Provozní výdaje</c:v>
                </c:pt>
              </c:strCache>
            </c:strRef>
          </c:cat>
          <c:val>
            <c:numRef>
              <c:f>'Souhrn rozpočtu'!$B$4:$B$7</c:f>
              <c:numCache>
                <c:formatCode>#\ ##0.00_ ;[Red]\-#\ ##0.00\ </c:formatCode>
                <c:ptCount val="3"/>
                <c:pt idx="0">
                  <c:v>63300</c:v>
                </c:pt>
                <c:pt idx="1">
                  <c:v>18500</c:v>
                </c:pt>
                <c:pt idx="2">
                  <c:v>36000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85-4314-A69D-155A58038B55}"/>
            </c:ext>
          </c:extLst>
        </c:ser>
        <c:ser>
          <c:idx val="1"/>
          <c:order val="1"/>
          <c:tx>
            <c:strRef>
              <c:f>'Souhrn rozpočtu'!$C$3</c:f>
              <c:strCache>
                <c:ptCount val="1"/>
                <c:pt idx="0">
                  <c:v>Skutečnost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noFill/>
            </a:ln>
            <a:effectLst/>
            <a:scene3d>
              <a:camera prst="orthographicFront"/>
              <a:lightRig rig="glow" dir="t">
                <a:rot lat="0" lon="0" rev="13200000"/>
              </a:lightRig>
            </a:scene3d>
            <a:sp3d prstMaterial="dkEdge">
              <a:bevelT w="0" h="0" prst="relaxedInset"/>
            </a:sp3d>
          </c:spPr>
          <c:invertIfNegative val="0"/>
          <c:cat>
            <c:strRef>
              <c:f>'Souhrn rozpočtu'!$A$4:$A$7</c:f>
              <c:strCache>
                <c:ptCount val="3"/>
                <c:pt idx="0">
                  <c:v>Příjmy</c:v>
                </c:pt>
                <c:pt idx="1">
                  <c:v>Výdaje na zaměstnance</c:v>
                </c:pt>
                <c:pt idx="2">
                  <c:v>Provozní výdaje</c:v>
                </c:pt>
              </c:strCache>
            </c:strRef>
          </c:cat>
          <c:val>
            <c:numRef>
              <c:f>'Souhrn rozpočtu'!$C$4:$C$7</c:f>
              <c:numCache>
                <c:formatCode>#\ ##0.00_ ;[Red]\-#\ ##0.00\ </c:formatCode>
                <c:ptCount val="3"/>
                <c:pt idx="0">
                  <c:v>57450</c:v>
                </c:pt>
                <c:pt idx="1">
                  <c:v>14100</c:v>
                </c:pt>
                <c:pt idx="2">
                  <c:v>35530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85-4314-A69D-155A58038B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1451110848"/>
        <c:axId val="-2126111024"/>
      </c:barChart>
      <c:catAx>
        <c:axId val="14511108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44382C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26111024"/>
        <c:crosses val="autoZero"/>
        <c:auto val="1"/>
        <c:lblAlgn val="ctr"/>
        <c:lblOffset val="100"/>
        <c:noMultiLvlLbl val="0"/>
      </c:catAx>
      <c:valAx>
        <c:axId val="-212611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.00_ ;[Red]\-#,##0.0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5111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44382C"/>
              </a:solidFill>
              <a:latin typeface="Corbel"/>
              <a:ea typeface="Corbel"/>
              <a:cs typeface="Corbel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99785</xdr:colOff>
      <xdr:row>8</xdr:row>
      <xdr:rowOff>36286</xdr:rowOff>
    </xdr:from>
    <xdr:to>
      <xdr:col>3</xdr:col>
      <xdr:colOff>609600</xdr:colOff>
      <xdr:row>9</xdr:row>
      <xdr:rowOff>21167</xdr:rowOff>
    </xdr:to>
    <xdr:graphicFrame macro="">
      <xdr:nvGraphicFramePr>
        <xdr:cNvPr id="6" name="PřehledRozpočtu" descr="Pruhový graf zobrazující přehled předpokládaných a skutečných příjmů a výdajů">
          <a:extLst>
            <a:ext uri="{FF2B5EF4-FFF2-40B4-BE49-F238E27FC236}">
              <a16:creationId xmlns:a16="http://schemas.microsoft.com/office/drawing/2014/main" id="{3057CD98-457C-4931-9D13-24F72D04BD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98AA8B5-B642-44B0-8FF6-B12CE9F901F6}" name="Tabulka2" displayName="Tabulka2" ref="A3:D7" totalsRowCount="1" headerRowDxfId="8" dataDxfId="47" totalsRowDxfId="46" headerRowBorderDxfId="48" totalsRowBorderDxfId="45">
  <autoFilter ref="A3:D6" xr:uid="{47B637C1-818B-4BED-881E-062FC4FD7398}"/>
  <tableColumns count="4">
    <tableColumn id="1" xr3:uid="{1F3E0BC5-EBB5-4EC3-A58F-4EC1C5D18EDD}" name="Oblast rozpočtu" totalsRowLabel="Zůstatek (příjmy minus výdaje)" dataDxfId="7" totalsRowDxfId="6"/>
    <tableColumn id="2" xr3:uid="{97762248-6052-4C5E-B7CD-C84E3157FFDA}" name="Odhad" totalsRowFunction="custom" dataDxfId="5" totalsRowDxfId="4">
      <totalsRowFormula>B4-B5-B6</totalsRowFormula>
    </tableColumn>
    <tableColumn id="3" xr3:uid="{4B6AA04A-DDC8-43A6-A51B-A82E80AD793F}" name="Skutečnost" totalsRowFunction="custom" dataDxfId="3" totalsRowDxfId="2">
      <totalsRowFormula>C4-C5-C6</totalsRowFormula>
    </tableColumn>
    <tableColumn id="4" xr3:uid="{421FA974-B591-456B-8462-4F763A15D3C5}" name="Rozdíl" totalsRowFunction="sum" dataDxfId="1" totalsRowDxfId="0"/>
  </tableColumns>
  <tableStyleInfo name="Měsíční rozpočet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Příjmy" displayName="Příjmy" ref="A3:D7" totalsRowCount="1" headerRowDxfId="17" dataDxfId="43" totalsRowDxfId="42">
  <autoFilter ref="A3:D6" xr:uid="{00000000-0009-0000-0100-000003000000}"/>
  <tableColumns count="4">
    <tableColumn id="1" xr3:uid="{00000000-0010-0000-0200-000001000000}" name="Příjmy" totalsRowLabel="Celkové příjmy" dataDxfId="16" totalsRowDxfId="15"/>
    <tableColumn id="2" xr3:uid="{00000000-0010-0000-0200-000002000000}" name="Odhad" totalsRowFunction="sum" dataDxfId="14" totalsRowDxfId="13"/>
    <tableColumn id="3" xr3:uid="{00000000-0010-0000-0200-000003000000}" name="Skutečnost" totalsRowFunction="sum" dataDxfId="12" totalsRowDxfId="11"/>
    <tableColumn id="4" xr3:uid="{00000000-0010-0000-0200-000004000000}" name="Rozdíl" totalsRowFunction="sum" dataDxfId="10" totalsRowDxfId="9">
      <calculatedColumnFormula>Příjmy[[#This Row],[Skutečnost]]-Příjmy[[#This Row],[Odhad]]</calculatedColumnFormula>
    </tableColumn>
  </tableColumns>
  <tableStyleInfo name="Měsíční rozpočet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VýdajeNaZaměstnance" displayName="VýdajeNaZaměstnance" ref="A3:D7" totalsRowCount="1" headerRowDxfId="26" dataDxfId="21" totalsRowDxfId="40">
  <autoFilter ref="A3:D6" xr:uid="{00000000-0009-0000-0100-000007000000}"/>
  <tableColumns count="4">
    <tableColumn id="1" xr3:uid="{00000000-0010-0000-0300-000001000000}" name="Výdaje" totalsRowLabel="Celkové výdaje na zaměstnance" dataDxfId="25" totalsRowDxfId="39"/>
    <tableColumn id="2" xr3:uid="{00000000-0010-0000-0300-000002000000}" name="Odhad" totalsRowFunction="sum" dataDxfId="24" totalsRowDxfId="20"/>
    <tableColumn id="3" xr3:uid="{00000000-0010-0000-0300-000003000000}" name="Skutečnost" totalsRowFunction="sum" dataDxfId="23" totalsRowDxfId="19"/>
    <tableColumn id="5" xr3:uid="{00000000-0010-0000-0300-000005000000}" name="Rozdíl" totalsRowFunction="sum" dataDxfId="22" totalsRowDxfId="18">
      <calculatedColumnFormula>VýdajeNaZaměstnance[[#This Row],[Odhad]]-VýdajeNaZaměstnance[[#This Row],[Skutečnost]]</calculatedColumnFormula>
    </tableColumn>
  </tableColumns>
  <tableStyleInfo name="Měsíční rozpočet" showFirstColumn="0" showLastColumn="0" showRowStripes="1" showColumnStripes="0"/>
  <extLst>
    <ext xmlns:x14="http://schemas.microsoft.com/office/spreadsheetml/2009/9/main" uri="{504A1905-F514-4f6f-8877-14C23A59335A}">
      <x14:table altTextSummary="Do této tabulky zadejte předpokládané a skutečné hodnoty výdajů na zaměstnance. Rozdíl se počítá automaticky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ProvozníVýdaje" displayName="ProvozníVýdaje" ref="A3:D24" totalsRowCount="1" headerRowDxfId="37" dataDxfId="32" totalsRowDxfId="27">
  <autoFilter ref="A3:D23" xr:uid="{00000000-0009-0000-0100-000009000000}"/>
  <sortState xmlns:xlrd2="http://schemas.microsoft.com/office/spreadsheetml/2017/richdata2" ref="A11:D31">
    <sortCondition ref="A15:A36"/>
  </sortState>
  <tableColumns count="4">
    <tableColumn id="1" xr3:uid="{00000000-0010-0000-0400-000001000000}" name="Výdaje" totalsRowLabel="Celkové provozní výdaje" dataDxfId="36" totalsRowDxfId="31"/>
    <tableColumn id="2" xr3:uid="{00000000-0010-0000-0400-000002000000}" name="Odhad" totalsRowFunction="sum" dataDxfId="35" totalsRowDxfId="30"/>
    <tableColumn id="3" xr3:uid="{00000000-0010-0000-0400-000003000000}" name="Skutečnost" totalsRowFunction="sum" dataDxfId="34" totalsRowDxfId="29"/>
    <tableColumn id="4" xr3:uid="{00000000-0010-0000-0400-000004000000}" name="Rozdíl" totalsRowFunction="sum" dataDxfId="33" totalsRowDxfId="28">
      <calculatedColumnFormula>ProvozníVýdaje[[#This Row],[Odhad]]-ProvozníVýdaje[[#This Row],[Skutečnost]]</calculatedColumnFormula>
    </tableColumn>
  </tableColumns>
  <tableStyleInfo name="Měsíční rozpočet" showFirstColumn="0" showLastColumn="0" showRowStripes="1" showColumnStripes="0"/>
  <extLst>
    <ext xmlns:x14="http://schemas.microsoft.com/office/spreadsheetml/2009/9/main" uri="{504A1905-F514-4f6f-8877-14C23A59335A}">
      <x14:table altTextSummary="Do této tabulky zadejte předpokládané a skutečné hodnoty provozních výdajů. Rozdíl se počítá automaticky"/>
    </ext>
  </extLst>
</table>
</file>

<file path=xl/theme/theme11.xml><?xml version="1.0" encoding="utf-8"?>
<a:theme xmlns:a="http://schemas.openxmlformats.org/drawingml/2006/main" name="Thatch">
  <a:themeElements>
    <a:clrScheme name="Custom 6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D878C"/>
      </a:accent1>
      <a:accent2>
        <a:srgbClr val="8C4A32"/>
      </a:accent2>
      <a:accent3>
        <a:srgbClr val="D9896C"/>
      </a:accent3>
      <a:accent4>
        <a:srgbClr val="D94A3D"/>
      </a:accent4>
      <a:accent5>
        <a:srgbClr val="F2F2F2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3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Thatch">
      <a:fillStyleLst>
        <a:solidFill>
          <a:schemeClr val="phClr"/>
        </a:solidFill>
        <a:gradFill rotWithShape="1">
          <a:gsLst>
            <a:gs pos="0">
              <a:schemeClr val="phClr">
                <a:tint val="79000"/>
                <a:satMod val="180000"/>
              </a:schemeClr>
            </a:gs>
            <a:gs pos="65000">
              <a:schemeClr val="phClr">
                <a:tint val="52000"/>
                <a:satMod val="250000"/>
              </a:schemeClr>
            </a:gs>
            <a:gs pos="100000">
              <a:schemeClr val="phClr">
                <a:tint val="29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brightRoom" dir="t">
              <a:rot lat="0" lon="0" rev="8700000"/>
            </a:lightRig>
          </a:scene3d>
          <a:sp3d contourW="12700" prstMaterial="dkEdge">
            <a:bevelT w="0" h="0" prst="relaxedInset"/>
            <a:contourClr>
              <a:schemeClr val="phClr">
                <a:shade val="65000"/>
                <a:satMod val="15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000"/>
              </a:srgbClr>
            </a:outerShdw>
          </a:effectLst>
          <a:scene3d>
            <a:camera prst="orthographicFront">
              <a:rot lat="0" lon="0" rev="0"/>
            </a:camera>
            <a:lightRig rig="glow" dir="t">
              <a:rot lat="0" lon="0" rev="13200000"/>
            </a:lightRig>
          </a:scene3d>
          <a:sp3d prstMaterial="dkEdge">
            <a:bevelT w="63500" h="50800" prst="relaxedIns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5000"/>
                <a:shade val="95000"/>
                <a:satMod val="200000"/>
              </a:schemeClr>
            </a:gs>
            <a:gs pos="53000">
              <a:schemeClr val="phClr">
                <a:shade val="60000"/>
                <a:satMod val="220000"/>
              </a:schemeClr>
            </a:gs>
            <a:gs pos="100000">
              <a:schemeClr val="phClr">
                <a:shade val="45000"/>
                <a:satMod val="22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3000"/>
                <a:shade val="97000"/>
                <a:satMod val="230000"/>
              </a:schemeClr>
            </a:gs>
            <a:gs pos="100000">
              <a:schemeClr val="phClr">
                <a:shade val="35000"/>
                <a:satMod val="250000"/>
              </a:schemeClr>
            </a:gs>
          </a:gsLst>
          <a:path path="circle">
            <a:fillToRect l="15000" t="50000" r="85000" b="6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table" Target="/xl/tables/table44.xml" Id="rId2" /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0.7999816888943144"/>
    <pageSetUpPr autoPageBreaks="0" fitToPage="1"/>
  </sheetPr>
  <dimension ref="A1:T43"/>
  <sheetViews>
    <sheetView showGridLines="0" tabSelected="1" zoomScaleNormal="100" workbookViewId="0"/>
  </sheetViews>
  <sheetFormatPr defaultColWidth="8.875" defaultRowHeight="16.5" customHeight="1" x14ac:dyDescent="0.25"/>
  <cols>
    <col min="1" max="1" width="49.25" customWidth="1"/>
    <col min="2" max="2" width="16.5" customWidth="1"/>
    <col min="3" max="3" width="19.625" customWidth="1"/>
    <col min="4" max="4" width="16.5" customWidth="1"/>
    <col min="5" max="6" width="4" customWidth="1"/>
    <col min="18" max="18" width="5.875" customWidth="1"/>
    <col min="19" max="19" width="4.375" customWidth="1"/>
  </cols>
  <sheetData>
    <row r="1" spans="1:19" ht="24" customHeight="1" x14ac:dyDescent="0.25">
      <c r="A1" s="42" t="s">
        <v>0</v>
      </c>
      <c r="B1" s="49"/>
      <c r="C1" s="43"/>
      <c r="D1" s="50" t="s">
        <v>9</v>
      </c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"/>
    </row>
    <row r="2" spans="1:19" ht="49.9" customHeight="1" x14ac:dyDescent="0.25">
      <c r="A2" s="44" t="s">
        <v>1</v>
      </c>
      <c r="B2" s="45"/>
      <c r="C2" s="45"/>
      <c r="D2" s="45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"/>
    </row>
    <row r="3" spans="1:19" s="2" customFormat="1" ht="40.15" customHeight="1" x14ac:dyDescent="0.35">
      <c r="A3" s="51" t="s">
        <v>2</v>
      </c>
      <c r="B3" s="52" t="s">
        <v>7</v>
      </c>
      <c r="C3" s="52" t="s">
        <v>8</v>
      </c>
      <c r="D3" s="52" t="s">
        <v>10</v>
      </c>
      <c r="S3" s="3"/>
    </row>
    <row r="4" spans="1:19" ht="40.15" customHeight="1" x14ac:dyDescent="0.25">
      <c r="A4" s="53" t="s">
        <v>3</v>
      </c>
      <c r="B4" s="54">
        <f>Příjmy[[#Totals],[Odhad]]</f>
        <v>63300</v>
      </c>
      <c r="C4" s="54">
        <f>Příjmy[[#Totals],[Skutečnost]]</f>
        <v>57450</v>
      </c>
      <c r="D4" s="55">
        <f>IF('Souhrn rozpočtu'!$A4="Příjmy",'Souhrn rozpočtu'!$C4-'Souhrn rozpočtu'!$B4,'Souhrn rozpočtu'!$B4-'Souhrn rozpočtu'!$C4)</f>
        <v>-5850</v>
      </c>
      <c r="S4" s="1"/>
    </row>
    <row r="5" spans="1:19" ht="40.15" customHeight="1" x14ac:dyDescent="0.25">
      <c r="A5" s="56" t="s">
        <v>4</v>
      </c>
      <c r="B5" s="57">
        <f>VýdajeNaZaměstnance[[#Totals],[Odhad]]</f>
        <v>18500</v>
      </c>
      <c r="C5" s="57">
        <f>VýdajeNaZaměstnance[[#Totals],[Skutečnost]]</f>
        <v>14100</v>
      </c>
      <c r="D5" s="58">
        <f>IF('Souhrn rozpočtu'!$A5="Příjmy",'Souhrn rozpočtu'!$C5-'Souhrn rozpočtu'!$B5,'Souhrn rozpočtu'!$B5-'Souhrn rozpočtu'!$C5)</f>
        <v>4400</v>
      </c>
      <c r="S5" s="1"/>
    </row>
    <row r="6" spans="1:19" ht="40.15" customHeight="1" x14ac:dyDescent="0.25">
      <c r="A6" s="56" t="s">
        <v>5</v>
      </c>
      <c r="B6" s="57">
        <f>ProvozníVýdaje[[#Totals],[Odhad]]</f>
        <v>36000</v>
      </c>
      <c r="C6" s="57">
        <f>ProvozníVýdaje[[#Totals],[Skutečnost]]</f>
        <v>35530</v>
      </c>
      <c r="D6" s="58">
        <f>IF('Souhrn rozpočtu'!$A6="Příjmy",'Souhrn rozpočtu'!$C6-'Souhrn rozpočtu'!$B6,'Souhrn rozpočtu'!$B6-'Souhrn rozpočtu'!$C6)</f>
        <v>470</v>
      </c>
      <c r="S6" s="1"/>
    </row>
    <row r="7" spans="1:19" ht="40.15" customHeight="1" x14ac:dyDescent="0.25">
      <c r="A7" s="59" t="s">
        <v>6</v>
      </c>
      <c r="B7" s="57">
        <f>B4-B5-B6</f>
        <v>8800</v>
      </c>
      <c r="C7" s="57">
        <f>C4-C5-C6</f>
        <v>7820</v>
      </c>
      <c r="D7" s="60">
        <f>SUBTOTAL(109,Tabulka2[Rozdíl])</f>
        <v>-980</v>
      </c>
      <c r="S7" s="1"/>
    </row>
    <row r="8" spans="1:19" ht="24.4" customHeight="1" x14ac:dyDescent="0.25">
      <c r="A8" s="11"/>
      <c r="B8" s="10"/>
      <c r="C8" s="10"/>
      <c r="D8" s="10"/>
      <c r="S8" s="1"/>
    </row>
    <row r="9" spans="1:19" ht="409.6" customHeight="1" x14ac:dyDescent="0.25">
      <c r="S9" s="1"/>
    </row>
    <row r="10" spans="1:19" ht="24" customHeight="1" x14ac:dyDescent="0.25">
      <c r="S10" s="1"/>
    </row>
    <row r="11" spans="1:19" ht="30" customHeight="1" x14ac:dyDescent="0.25">
      <c r="S11" s="1"/>
    </row>
    <row r="12" spans="1:19" ht="28.9" customHeight="1" x14ac:dyDescent="0.25">
      <c r="S12" s="1"/>
    </row>
    <row r="13" spans="1:19" ht="28.9" customHeight="1" x14ac:dyDescent="0.25">
      <c r="S13" s="1"/>
    </row>
    <row r="14" spans="1:19" ht="28.9" customHeight="1" x14ac:dyDescent="0.25">
      <c r="S14" s="1"/>
    </row>
    <row r="15" spans="1:19" ht="28.9" customHeight="1" x14ac:dyDescent="0.25">
      <c r="S15" s="1"/>
    </row>
    <row r="16" spans="1:19" ht="28.9" customHeight="1" x14ac:dyDescent="0.25">
      <c r="S16" s="1"/>
    </row>
    <row r="17" spans="10:20" ht="28.9" customHeight="1" x14ac:dyDescent="0.25">
      <c r="J17" s="1"/>
    </row>
    <row r="18" spans="10:20" ht="29.1" customHeight="1" x14ac:dyDescent="0.25">
      <c r="P18" s="7"/>
      <c r="Q18" s="7"/>
    </row>
    <row r="19" spans="10:20" ht="16.5" customHeight="1" x14ac:dyDescent="0.25">
      <c r="P19" s="7"/>
      <c r="Q19" s="7"/>
    </row>
    <row r="20" spans="10:20" ht="16.5" customHeight="1" x14ac:dyDescent="0.25">
      <c r="P20" s="7"/>
      <c r="Q20" s="7"/>
    </row>
    <row r="21" spans="10:20" ht="16.5" customHeight="1" x14ac:dyDescent="0.25">
      <c r="P21" s="7"/>
      <c r="Q21" s="7"/>
    </row>
    <row r="22" spans="10:20" ht="16.5" customHeight="1" x14ac:dyDescent="0.25">
      <c r="P22" s="7"/>
      <c r="Q22" s="7"/>
    </row>
    <row r="23" spans="10:20" ht="16.5" customHeight="1" x14ac:dyDescent="0.25">
      <c r="P23" s="7"/>
      <c r="Q23" s="7"/>
    </row>
    <row r="24" spans="10:20" ht="16.5" customHeight="1" x14ac:dyDescent="0.25">
      <c r="P24" s="7"/>
      <c r="Q24" s="7"/>
    </row>
    <row r="25" spans="10:20" ht="16.5" customHeight="1" x14ac:dyDescent="0.25">
      <c r="P25" s="7"/>
      <c r="Q25" s="7"/>
    </row>
    <row r="26" spans="10:20" ht="16.5" customHeight="1" x14ac:dyDescent="0.25">
      <c r="P26" s="7"/>
      <c r="Q26" s="7"/>
    </row>
    <row r="27" spans="10:20" ht="16.5" customHeight="1" x14ac:dyDescent="0.7">
      <c r="P27" s="7"/>
      <c r="Q27" s="7"/>
      <c r="R27" s="8"/>
      <c r="S27" s="8"/>
      <c r="T27" s="8"/>
    </row>
    <row r="28" spans="10:20" ht="16.5" customHeight="1" x14ac:dyDescent="0.25">
      <c r="P28" s="7"/>
      <c r="Q28" s="7"/>
    </row>
    <row r="29" spans="10:20" ht="16.5" customHeight="1" x14ac:dyDescent="0.25">
      <c r="P29" s="7"/>
      <c r="Q29" s="7"/>
    </row>
    <row r="30" spans="10:20" ht="16.5" customHeight="1" x14ac:dyDescent="0.25">
      <c r="P30" s="7"/>
      <c r="Q30" s="7"/>
    </row>
    <row r="31" spans="10:20" ht="16.5" customHeight="1" x14ac:dyDescent="0.25">
      <c r="P31" s="7"/>
      <c r="Q31" s="7"/>
    </row>
    <row r="32" spans="10:20" ht="16.5" customHeight="1" x14ac:dyDescent="0.25">
      <c r="P32" s="7"/>
      <c r="Q32" s="7"/>
    </row>
    <row r="33" spans="16:17" ht="16.5" customHeight="1" x14ac:dyDescent="0.25">
      <c r="P33" s="7"/>
      <c r="Q33" s="7"/>
    </row>
    <row r="34" spans="16:17" ht="16.5" customHeight="1" x14ac:dyDescent="0.25">
      <c r="P34" s="7"/>
      <c r="Q34" s="7"/>
    </row>
    <row r="35" spans="16:17" ht="16.5" customHeight="1" x14ac:dyDescent="0.25">
      <c r="P35" s="7"/>
      <c r="Q35" s="7"/>
    </row>
    <row r="36" spans="16:17" ht="16.5" customHeight="1" x14ac:dyDescent="0.25">
      <c r="P36" s="7"/>
      <c r="Q36" s="7"/>
    </row>
    <row r="37" spans="16:17" ht="16.5" customHeight="1" x14ac:dyDescent="0.25">
      <c r="P37" s="7"/>
      <c r="Q37" s="7"/>
    </row>
    <row r="38" spans="16:17" ht="16.5" customHeight="1" x14ac:dyDescent="0.25">
      <c r="P38" s="7"/>
      <c r="Q38" s="7"/>
    </row>
    <row r="39" spans="16:17" ht="16.5" customHeight="1" x14ac:dyDescent="0.25">
      <c r="P39" s="7"/>
      <c r="Q39" s="7"/>
    </row>
    <row r="40" spans="16:17" ht="16.5" customHeight="1" x14ac:dyDescent="0.25">
      <c r="P40" s="7"/>
      <c r="Q40" s="7"/>
    </row>
    <row r="41" spans="16:17" ht="16.5" customHeight="1" x14ac:dyDescent="0.25">
      <c r="P41" s="7"/>
      <c r="Q41" s="7"/>
    </row>
    <row r="42" spans="16:17" ht="16.5" customHeight="1" x14ac:dyDescent="0.25">
      <c r="P42" s="7"/>
      <c r="Q42" s="7"/>
    </row>
    <row r="43" spans="16:17" ht="16.5" customHeight="1" x14ac:dyDescent="0.25">
      <c r="P43" s="7"/>
      <c r="Q43" s="7"/>
    </row>
  </sheetData>
  <sheetProtection insertColumns="0" insertRows="0" deleteColumns="0" deleteRows="0" selectLockedCells="1" autoFilter="0"/>
  <mergeCells count="1">
    <mergeCell ref="F1:R2"/>
  </mergeCells>
  <conditionalFormatting sqref="B4:D5 B8:D57">
    <cfRule type="cellIs" dxfId="53" priority="7" operator="lessThan">
      <formula>0</formula>
    </cfRule>
  </conditionalFormatting>
  <conditionalFormatting sqref="H18:J43 N18:P43">
    <cfRule type="cellIs" dxfId="52" priority="5" operator="lessThan">
      <formula>0</formula>
    </cfRule>
  </conditionalFormatting>
  <conditionalFormatting sqref="B6:D6">
    <cfRule type="cellIs" dxfId="51" priority="4" operator="lessThan">
      <formula>0</formula>
    </cfRule>
  </conditionalFormatting>
  <conditionalFormatting sqref="B7">
    <cfRule type="cellIs" dxfId="50" priority="2" operator="lessThan">
      <formula>0</formula>
    </cfRule>
  </conditionalFormatting>
  <conditionalFormatting sqref="C7">
    <cfRule type="cellIs" dxfId="49" priority="1" operator="lessThan">
      <formula>0</formula>
    </cfRule>
  </conditionalFormatting>
  <dataValidations count="9">
    <dataValidation allowBlank="1" showInputMessage="1" showErrorMessage="1" prompt="Do této buňky zadejte název společnosti" sqref="A1 L25" xr:uid="{00000000-0002-0000-0000-000001000000}"/>
    <dataValidation allowBlank="1" showInputMessage="1" showErrorMessage="1" prompt="Do této buňky zadejte datum. V buňce B9 je graf s přehledem rozpočtu." sqref="O26:P26" xr:uid="{00000000-0002-0000-0000-000002000000}"/>
    <dataValidation allowBlank="1" showInputMessage="1" showErrorMessage="1" prompt="Celkové rozpočtové příjmy a výdaje (předpokládané i skutečné) se počítají automaticky z částek zadaných na dalších listech. Zůstatek a rozdíl se upravují automaticky." sqref="A3" xr:uid="{00000000-0002-0000-0000-000003000000}"/>
    <dataValidation allowBlank="1" showInputMessage="1" showErrorMessage="1" prompt="Ve sloupci s tímto záhlavím se automaticky počítají součty předpokládaných částek." sqref="B3" xr:uid="{00000000-0002-0000-0000-000004000000}"/>
    <dataValidation allowBlank="1" showInputMessage="1" showErrorMessage="1" prompt="Ve sloupci s tímto záhlavím se automaticky počítají součty skutečných částek." sqref="C3" xr:uid="{00000000-0002-0000-0000-000005000000}"/>
    <dataValidation allowBlank="1" showInputMessage="1" showErrorMessage="1" prompt="Ve sloupci s tímto záhlavím se automaticky počítá rozdíl mezi součty předpokládaných a skutečných částek" sqref="D3" xr:uid="{00000000-0002-0000-0000-000006000000}"/>
    <dataValidation allowBlank="1" showInputMessage="1" showErrorMessage="1" prompt="V této buňce je název listu. Do buňky vpravo zadejte datum. Celkové rozpočtové částky se automaticky počítají v tabulce Součty, která začíná v buňce B4" sqref="L26:N29 O27:T27" xr:uid="{00000000-0002-0000-0000-00000C000000}"/>
    <dataValidation allowBlank="1" showInputMessage="1" showErrorMessage="1" prompt="Do této buňky zadejte datum" sqref="D1" xr:uid="{E30B488B-9392-4105-8398-E51CD7069B29}"/>
    <dataValidation allowBlank="1" showInputMessage="1" showErrorMessage="1" prompt="V této buňce je název tohoto listu. Do buňky D1 zadejte datum. " sqref="A2" xr:uid="{A8CBD9E7-5EAE-4F31-8986-D09D58E8D8DA}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"/>
    <pageSetUpPr autoPageBreaks="0" fitToPage="1"/>
  </sheetPr>
  <dimension ref="A1:Q126"/>
  <sheetViews>
    <sheetView showGridLines="0" zoomScaleNormal="100" workbookViewId="0"/>
  </sheetViews>
  <sheetFormatPr defaultColWidth="8.875" defaultRowHeight="30" customHeight="1" x14ac:dyDescent="0.25"/>
  <cols>
    <col min="1" max="1" width="49.25" customWidth="1"/>
    <col min="2" max="2" width="16.5" customWidth="1"/>
    <col min="3" max="3" width="19.625" customWidth="1"/>
    <col min="4" max="4" width="16.5" customWidth="1"/>
    <col min="5" max="6" width="4" customWidth="1"/>
  </cols>
  <sheetData>
    <row r="1" spans="1:17" ht="24" customHeight="1" x14ac:dyDescent="0.2">
      <c r="A1" s="42" t="s">
        <v>0</v>
      </c>
      <c r="B1" s="42"/>
      <c r="C1" s="43"/>
      <c r="D1" s="19" t="s">
        <v>9</v>
      </c>
      <c r="E1" s="9"/>
      <c r="F1" s="4"/>
      <c r="G1" s="4"/>
    </row>
    <row r="2" spans="1:17" ht="49.9" customHeight="1" x14ac:dyDescent="0.25">
      <c r="A2" s="44" t="s">
        <v>3</v>
      </c>
      <c r="B2" s="45"/>
      <c r="C2" s="45"/>
      <c r="D2" s="21"/>
      <c r="E2" s="12"/>
      <c r="F2" s="5"/>
      <c r="G2" s="5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2" customFormat="1" ht="40.15" customHeight="1" x14ac:dyDescent="0.35">
      <c r="A3" s="22" t="s">
        <v>3</v>
      </c>
      <c r="B3" s="23" t="s">
        <v>7</v>
      </c>
      <c r="C3" s="23" t="s">
        <v>8</v>
      </c>
      <c r="D3" s="23" t="s">
        <v>10</v>
      </c>
      <c r="E3" s="13"/>
      <c r="F3" s="4"/>
      <c r="G3" s="4"/>
      <c r="H3"/>
      <c r="I3"/>
      <c r="J3"/>
      <c r="K3"/>
      <c r="L3"/>
      <c r="M3"/>
      <c r="N3"/>
      <c r="O3"/>
      <c r="P3"/>
      <c r="Q3"/>
    </row>
    <row r="4" spans="1:17" ht="40.15" customHeight="1" x14ac:dyDescent="0.25">
      <c r="A4" s="24" t="s">
        <v>11</v>
      </c>
      <c r="B4" s="39">
        <v>60000</v>
      </c>
      <c r="C4" s="39">
        <v>54000</v>
      </c>
      <c r="D4" s="39">
        <f>Příjmy[[#This Row],[Skutečnost]]-Příjmy[[#This Row],[Odhad]]</f>
        <v>-6000</v>
      </c>
      <c r="E4" s="13"/>
      <c r="F4" s="4"/>
      <c r="G4" s="4"/>
    </row>
    <row r="5" spans="1:17" ht="40.15" customHeight="1" x14ac:dyDescent="0.25">
      <c r="A5" s="26" t="s">
        <v>12</v>
      </c>
      <c r="B5" s="40">
        <v>3000</v>
      </c>
      <c r="C5" s="40">
        <v>3000</v>
      </c>
      <c r="D5" s="40">
        <f>Příjmy[[#This Row],[Skutečnost]]-Příjmy[[#This Row],[Odhad]]</f>
        <v>0</v>
      </c>
      <c r="E5" s="14"/>
      <c r="F5" s="4"/>
      <c r="G5" s="4"/>
    </row>
    <row r="6" spans="1:17" ht="40.15" customHeight="1" x14ac:dyDescent="0.25">
      <c r="A6" s="46" t="s">
        <v>13</v>
      </c>
      <c r="B6" s="40">
        <v>300</v>
      </c>
      <c r="C6" s="40">
        <v>450</v>
      </c>
      <c r="D6" s="40">
        <f>Příjmy[[#This Row],[Skutečnost]]-Příjmy[[#This Row],[Odhad]]</f>
        <v>150</v>
      </c>
      <c r="F6" s="4"/>
      <c r="G6" s="4"/>
    </row>
    <row r="7" spans="1:17" ht="40.15" customHeight="1" x14ac:dyDescent="0.25">
      <c r="A7" s="47" t="s">
        <v>14</v>
      </c>
      <c r="B7" s="29">
        <f>SUBTOTAL(109,Příjmy[Odhad])</f>
        <v>63300</v>
      </c>
      <c r="C7" s="29">
        <f>SUBTOTAL(109,Příjmy[Skutečnost])</f>
        <v>57450</v>
      </c>
      <c r="D7" s="48">
        <f>SUBTOTAL(109,Příjmy[Rozdíl])</f>
        <v>-5850</v>
      </c>
      <c r="F7" s="4"/>
      <c r="G7" s="4"/>
    </row>
    <row r="8" spans="1:17" ht="30" customHeight="1" x14ac:dyDescent="0.25">
      <c r="F8" s="6"/>
      <c r="G8" s="6"/>
    </row>
    <row r="9" spans="1:17" ht="30" customHeight="1" x14ac:dyDescent="0.25">
      <c r="F9" s="6"/>
      <c r="G9" s="6"/>
    </row>
    <row r="10" spans="1:17" ht="30" customHeight="1" x14ac:dyDescent="0.25">
      <c r="F10" s="6"/>
      <c r="G10" s="6"/>
    </row>
    <row r="11" spans="1:17" ht="30" customHeight="1" x14ac:dyDescent="0.25">
      <c r="F11" s="6"/>
      <c r="G11" s="6"/>
    </row>
    <row r="12" spans="1:17" ht="30" customHeight="1" x14ac:dyDescent="0.25">
      <c r="F12" s="6"/>
      <c r="G12" s="6"/>
    </row>
    <row r="13" spans="1:17" ht="30" customHeight="1" x14ac:dyDescent="0.25">
      <c r="F13" s="6"/>
      <c r="G13" s="6"/>
    </row>
    <row r="14" spans="1:17" ht="30" customHeight="1" x14ac:dyDescent="0.25">
      <c r="F14" s="6"/>
      <c r="G14" s="6"/>
    </row>
    <row r="15" spans="1:17" ht="30" customHeight="1" x14ac:dyDescent="0.25">
      <c r="F15" s="6"/>
      <c r="G15" s="6"/>
    </row>
    <row r="16" spans="1:17" ht="30" customHeight="1" x14ac:dyDescent="0.25">
      <c r="F16" s="6"/>
      <c r="G16" s="6"/>
    </row>
    <row r="17" spans="6:7" ht="30" customHeight="1" x14ac:dyDescent="0.25">
      <c r="F17" s="6"/>
      <c r="G17" s="6"/>
    </row>
    <row r="18" spans="6:7" ht="30" customHeight="1" x14ac:dyDescent="0.25">
      <c r="F18" s="6"/>
      <c r="G18" s="6"/>
    </row>
    <row r="19" spans="6:7" ht="30" customHeight="1" x14ac:dyDescent="0.25">
      <c r="F19" s="6"/>
      <c r="G19" s="6"/>
    </row>
    <row r="20" spans="6:7" ht="30" customHeight="1" x14ac:dyDescent="0.25">
      <c r="F20" s="6"/>
      <c r="G20" s="6"/>
    </row>
    <row r="21" spans="6:7" ht="30" customHeight="1" x14ac:dyDescent="0.25">
      <c r="F21" s="6"/>
      <c r="G21" s="6"/>
    </row>
    <row r="22" spans="6:7" ht="30" customHeight="1" x14ac:dyDescent="0.25">
      <c r="F22" s="6"/>
      <c r="G22" s="6"/>
    </row>
    <row r="23" spans="6:7" ht="30" customHeight="1" x14ac:dyDescent="0.25">
      <c r="F23" s="6"/>
      <c r="G23" s="6"/>
    </row>
    <row r="24" spans="6:7" ht="30" customHeight="1" x14ac:dyDescent="0.25">
      <c r="F24" s="6"/>
      <c r="G24" s="6"/>
    </row>
    <row r="25" spans="6:7" ht="30" customHeight="1" x14ac:dyDescent="0.25">
      <c r="F25" s="6"/>
      <c r="G25" s="6"/>
    </row>
    <row r="26" spans="6:7" ht="30" customHeight="1" x14ac:dyDescent="0.25">
      <c r="F26" s="6"/>
      <c r="G26" s="6"/>
    </row>
    <row r="27" spans="6:7" ht="30" customHeight="1" x14ac:dyDescent="0.25">
      <c r="F27" s="6"/>
      <c r="G27" s="6"/>
    </row>
    <row r="28" spans="6:7" ht="30" customHeight="1" x14ac:dyDescent="0.25">
      <c r="F28" s="6"/>
      <c r="G28" s="6"/>
    </row>
    <row r="29" spans="6:7" ht="30" customHeight="1" x14ac:dyDescent="0.25">
      <c r="F29" s="6"/>
      <c r="G29" s="6"/>
    </row>
    <row r="30" spans="6:7" ht="30" customHeight="1" x14ac:dyDescent="0.25">
      <c r="F30" s="6"/>
      <c r="G30" s="6"/>
    </row>
    <row r="31" spans="6:7" ht="30" customHeight="1" x14ac:dyDescent="0.25">
      <c r="F31" s="6"/>
      <c r="G31" s="6"/>
    </row>
    <row r="32" spans="6:7" ht="30" customHeight="1" x14ac:dyDescent="0.25">
      <c r="F32" s="6"/>
      <c r="G32" s="6"/>
    </row>
    <row r="33" spans="6:7" ht="30" customHeight="1" x14ac:dyDescent="0.25">
      <c r="F33" s="6"/>
      <c r="G33" s="6"/>
    </row>
    <row r="34" spans="6:7" ht="30" customHeight="1" x14ac:dyDescent="0.25">
      <c r="F34" s="6"/>
      <c r="G34" s="6"/>
    </row>
    <row r="35" spans="6:7" ht="30" customHeight="1" x14ac:dyDescent="0.25">
      <c r="F35" s="6"/>
      <c r="G35" s="6"/>
    </row>
    <row r="36" spans="6:7" ht="30" customHeight="1" x14ac:dyDescent="0.25">
      <c r="F36" s="6"/>
      <c r="G36" s="6"/>
    </row>
    <row r="37" spans="6:7" ht="30" customHeight="1" x14ac:dyDescent="0.25">
      <c r="F37" s="6"/>
      <c r="G37" s="6"/>
    </row>
    <row r="38" spans="6:7" ht="30" customHeight="1" x14ac:dyDescent="0.25">
      <c r="F38" s="6"/>
      <c r="G38" s="6"/>
    </row>
    <row r="39" spans="6:7" ht="30" customHeight="1" x14ac:dyDescent="0.25">
      <c r="F39" s="6"/>
      <c r="G39" s="6"/>
    </row>
    <row r="40" spans="6:7" ht="30" customHeight="1" x14ac:dyDescent="0.25">
      <c r="F40" s="6"/>
      <c r="G40" s="6"/>
    </row>
    <row r="41" spans="6:7" ht="30" customHeight="1" x14ac:dyDescent="0.25">
      <c r="F41" s="6"/>
      <c r="G41" s="6"/>
    </row>
    <row r="42" spans="6:7" ht="30" customHeight="1" x14ac:dyDescent="0.25">
      <c r="F42" s="6"/>
      <c r="G42" s="6"/>
    </row>
    <row r="43" spans="6:7" ht="30" customHeight="1" x14ac:dyDescent="0.25">
      <c r="F43" s="6"/>
      <c r="G43" s="6"/>
    </row>
    <row r="44" spans="6:7" ht="30" customHeight="1" x14ac:dyDescent="0.25">
      <c r="F44" s="6"/>
      <c r="G44" s="6"/>
    </row>
    <row r="45" spans="6:7" ht="30" customHeight="1" x14ac:dyDescent="0.25">
      <c r="F45" s="6"/>
      <c r="G45" s="6"/>
    </row>
    <row r="46" spans="6:7" ht="30" customHeight="1" x14ac:dyDescent="0.25">
      <c r="F46" s="6"/>
      <c r="G46" s="6"/>
    </row>
    <row r="47" spans="6:7" ht="30" customHeight="1" x14ac:dyDescent="0.25">
      <c r="F47" s="6"/>
      <c r="G47" s="6"/>
    </row>
    <row r="48" spans="6:7" ht="30" customHeight="1" x14ac:dyDescent="0.25">
      <c r="F48" s="6"/>
      <c r="G48" s="6"/>
    </row>
    <row r="49" spans="6:7" ht="30" customHeight="1" x14ac:dyDescent="0.25">
      <c r="F49" s="6"/>
      <c r="G49" s="6"/>
    </row>
    <row r="50" spans="6:7" ht="30" customHeight="1" x14ac:dyDescent="0.25">
      <c r="F50" s="6"/>
      <c r="G50" s="6"/>
    </row>
    <row r="51" spans="6:7" ht="30" customHeight="1" x14ac:dyDescent="0.25">
      <c r="F51" s="6"/>
      <c r="G51" s="6"/>
    </row>
    <row r="52" spans="6:7" ht="30" customHeight="1" x14ac:dyDescent="0.25">
      <c r="F52" s="6"/>
      <c r="G52" s="6"/>
    </row>
    <row r="53" spans="6:7" ht="30" customHeight="1" x14ac:dyDescent="0.25">
      <c r="F53" s="6"/>
      <c r="G53" s="6"/>
    </row>
    <row r="54" spans="6:7" ht="30" customHeight="1" x14ac:dyDescent="0.25">
      <c r="F54" s="6"/>
      <c r="G54" s="6"/>
    </row>
    <row r="55" spans="6:7" ht="30" customHeight="1" x14ac:dyDescent="0.25">
      <c r="F55" s="6"/>
      <c r="G55" s="6"/>
    </row>
    <row r="56" spans="6:7" ht="30" customHeight="1" x14ac:dyDescent="0.25">
      <c r="F56" s="6"/>
      <c r="G56" s="6"/>
    </row>
    <row r="57" spans="6:7" ht="30" customHeight="1" x14ac:dyDescent="0.25">
      <c r="F57" s="6"/>
      <c r="G57" s="6"/>
    </row>
    <row r="58" spans="6:7" ht="30" customHeight="1" x14ac:dyDescent="0.25">
      <c r="F58" s="6"/>
      <c r="G58" s="6"/>
    </row>
    <row r="59" spans="6:7" ht="30" customHeight="1" x14ac:dyDescent="0.25">
      <c r="F59" s="6"/>
      <c r="G59" s="6"/>
    </row>
    <row r="60" spans="6:7" ht="30" customHeight="1" x14ac:dyDescent="0.25">
      <c r="F60" s="6"/>
      <c r="G60" s="6"/>
    </row>
    <row r="61" spans="6:7" ht="30" customHeight="1" x14ac:dyDescent="0.25">
      <c r="F61" s="6"/>
      <c r="G61" s="6"/>
    </row>
    <row r="62" spans="6:7" ht="30" customHeight="1" x14ac:dyDescent="0.25">
      <c r="F62" s="6"/>
      <c r="G62" s="6"/>
    </row>
    <row r="63" spans="6:7" ht="30" customHeight="1" x14ac:dyDescent="0.25">
      <c r="F63" s="6"/>
      <c r="G63" s="6"/>
    </row>
    <row r="64" spans="6:7" ht="30" customHeight="1" x14ac:dyDescent="0.25">
      <c r="F64" s="6"/>
      <c r="G64" s="6"/>
    </row>
    <row r="65" spans="6:7" ht="30" customHeight="1" x14ac:dyDescent="0.25">
      <c r="F65" s="6"/>
      <c r="G65" s="6"/>
    </row>
    <row r="66" spans="6:7" ht="30" customHeight="1" x14ac:dyDescent="0.25">
      <c r="F66" s="6"/>
      <c r="G66" s="6"/>
    </row>
    <row r="67" spans="6:7" ht="30" customHeight="1" x14ac:dyDescent="0.25">
      <c r="F67" s="6"/>
      <c r="G67" s="6"/>
    </row>
    <row r="68" spans="6:7" ht="30" customHeight="1" x14ac:dyDescent="0.25">
      <c r="F68" s="6"/>
      <c r="G68" s="6"/>
    </row>
    <row r="69" spans="6:7" ht="30" customHeight="1" x14ac:dyDescent="0.25">
      <c r="F69" s="6"/>
      <c r="G69" s="6"/>
    </row>
    <row r="70" spans="6:7" ht="30" customHeight="1" x14ac:dyDescent="0.25">
      <c r="F70" s="6"/>
      <c r="G70" s="6"/>
    </row>
    <row r="71" spans="6:7" ht="30" customHeight="1" x14ac:dyDescent="0.25">
      <c r="F71" s="6"/>
      <c r="G71" s="6"/>
    </row>
    <row r="72" spans="6:7" ht="30" customHeight="1" x14ac:dyDescent="0.25">
      <c r="F72" s="6"/>
      <c r="G72" s="6"/>
    </row>
    <row r="73" spans="6:7" ht="30" customHeight="1" x14ac:dyDescent="0.25">
      <c r="F73" s="6"/>
      <c r="G73" s="6"/>
    </row>
    <row r="74" spans="6:7" ht="30" customHeight="1" x14ac:dyDescent="0.25">
      <c r="F74" s="6"/>
      <c r="G74" s="6"/>
    </row>
    <row r="75" spans="6:7" ht="30" customHeight="1" x14ac:dyDescent="0.25">
      <c r="F75" s="6"/>
      <c r="G75" s="6"/>
    </row>
    <row r="76" spans="6:7" ht="30" customHeight="1" x14ac:dyDescent="0.25">
      <c r="F76" s="6"/>
      <c r="G76" s="6"/>
    </row>
    <row r="77" spans="6:7" ht="30" customHeight="1" x14ac:dyDescent="0.25">
      <c r="F77" s="6"/>
      <c r="G77" s="6"/>
    </row>
    <row r="78" spans="6:7" ht="30" customHeight="1" x14ac:dyDescent="0.25">
      <c r="F78" s="6"/>
      <c r="G78" s="6"/>
    </row>
    <row r="79" spans="6:7" ht="30" customHeight="1" x14ac:dyDescent="0.25">
      <c r="F79" s="6"/>
      <c r="G79" s="6"/>
    </row>
    <row r="80" spans="6:7" ht="30" customHeight="1" x14ac:dyDescent="0.25">
      <c r="F80" s="6"/>
      <c r="G80" s="6"/>
    </row>
    <row r="81" spans="6:7" ht="30" customHeight="1" x14ac:dyDescent="0.25">
      <c r="F81" s="6"/>
      <c r="G81" s="6"/>
    </row>
    <row r="82" spans="6:7" ht="30" customHeight="1" x14ac:dyDescent="0.25">
      <c r="F82" s="6"/>
      <c r="G82" s="6"/>
    </row>
    <row r="83" spans="6:7" ht="30" customHeight="1" x14ac:dyDescent="0.25">
      <c r="F83" s="6"/>
      <c r="G83" s="6"/>
    </row>
    <row r="84" spans="6:7" ht="30" customHeight="1" x14ac:dyDescent="0.25">
      <c r="F84" s="6"/>
      <c r="G84" s="6"/>
    </row>
    <row r="85" spans="6:7" ht="30" customHeight="1" x14ac:dyDescent="0.25">
      <c r="F85" s="6"/>
      <c r="G85" s="6"/>
    </row>
    <row r="86" spans="6:7" ht="30" customHeight="1" x14ac:dyDescent="0.25">
      <c r="F86" s="6"/>
      <c r="G86" s="6"/>
    </row>
    <row r="87" spans="6:7" ht="30" customHeight="1" x14ac:dyDescent="0.25">
      <c r="F87" s="6"/>
      <c r="G87" s="6"/>
    </row>
    <row r="88" spans="6:7" ht="30" customHeight="1" x14ac:dyDescent="0.25">
      <c r="F88" s="6"/>
      <c r="G88" s="6"/>
    </row>
    <row r="89" spans="6:7" ht="30" customHeight="1" x14ac:dyDescent="0.25">
      <c r="F89" s="6"/>
      <c r="G89" s="6"/>
    </row>
    <row r="90" spans="6:7" ht="30" customHeight="1" x14ac:dyDescent="0.25">
      <c r="F90" s="6"/>
      <c r="G90" s="6"/>
    </row>
    <row r="91" spans="6:7" ht="30" customHeight="1" x14ac:dyDescent="0.25">
      <c r="F91" s="6"/>
      <c r="G91" s="6"/>
    </row>
    <row r="92" spans="6:7" ht="30" customHeight="1" x14ac:dyDescent="0.25">
      <c r="F92" s="6"/>
      <c r="G92" s="6"/>
    </row>
    <row r="93" spans="6:7" ht="30" customHeight="1" x14ac:dyDescent="0.25">
      <c r="F93" s="6"/>
      <c r="G93" s="6"/>
    </row>
    <row r="94" spans="6:7" ht="30" customHeight="1" x14ac:dyDescent="0.25">
      <c r="F94" s="6"/>
      <c r="G94" s="6"/>
    </row>
    <row r="95" spans="6:7" ht="30" customHeight="1" x14ac:dyDescent="0.25">
      <c r="F95" s="6"/>
      <c r="G95" s="6"/>
    </row>
    <row r="96" spans="6:7" ht="30" customHeight="1" x14ac:dyDescent="0.25">
      <c r="F96" s="6"/>
      <c r="G96" s="6"/>
    </row>
    <row r="97" spans="6:7" ht="30" customHeight="1" x14ac:dyDescent="0.25">
      <c r="F97" s="6"/>
      <c r="G97" s="6"/>
    </row>
    <row r="98" spans="6:7" ht="30" customHeight="1" x14ac:dyDescent="0.25">
      <c r="F98" s="6"/>
      <c r="G98" s="6"/>
    </row>
    <row r="99" spans="6:7" ht="30" customHeight="1" x14ac:dyDescent="0.25">
      <c r="F99" s="6"/>
      <c r="G99" s="6"/>
    </row>
    <row r="100" spans="6:7" ht="30" customHeight="1" x14ac:dyDescent="0.25">
      <c r="F100" s="6"/>
      <c r="G100" s="6"/>
    </row>
    <row r="101" spans="6:7" ht="30" customHeight="1" x14ac:dyDescent="0.25">
      <c r="F101" s="6"/>
      <c r="G101" s="6"/>
    </row>
    <row r="102" spans="6:7" ht="30" customHeight="1" x14ac:dyDescent="0.25">
      <c r="F102" s="6"/>
      <c r="G102" s="6"/>
    </row>
    <row r="103" spans="6:7" ht="30" customHeight="1" x14ac:dyDescent="0.25">
      <c r="F103" s="6"/>
      <c r="G103" s="6"/>
    </row>
    <row r="104" spans="6:7" ht="30" customHeight="1" x14ac:dyDescent="0.25">
      <c r="F104" s="6"/>
      <c r="G104" s="6"/>
    </row>
    <row r="105" spans="6:7" ht="30" customHeight="1" x14ac:dyDescent="0.25">
      <c r="F105" s="6"/>
      <c r="G105" s="6"/>
    </row>
    <row r="106" spans="6:7" ht="30" customHeight="1" x14ac:dyDescent="0.25">
      <c r="F106" s="6"/>
      <c r="G106" s="6"/>
    </row>
    <row r="107" spans="6:7" ht="30" customHeight="1" x14ac:dyDescent="0.25">
      <c r="F107" s="6"/>
      <c r="G107" s="6"/>
    </row>
    <row r="108" spans="6:7" ht="30" customHeight="1" x14ac:dyDescent="0.25">
      <c r="F108" s="6"/>
      <c r="G108" s="6"/>
    </row>
    <row r="109" spans="6:7" ht="30" customHeight="1" x14ac:dyDescent="0.25">
      <c r="F109" s="6"/>
      <c r="G109" s="6"/>
    </row>
    <row r="110" spans="6:7" ht="30" customHeight="1" x14ac:dyDescent="0.25">
      <c r="F110" s="6"/>
      <c r="G110" s="6"/>
    </row>
    <row r="111" spans="6:7" ht="30" customHeight="1" x14ac:dyDescent="0.25">
      <c r="F111" s="6"/>
      <c r="G111" s="6"/>
    </row>
    <row r="112" spans="6:7" ht="30" customHeight="1" x14ac:dyDescent="0.25">
      <c r="F112" s="6"/>
      <c r="G112" s="6"/>
    </row>
    <row r="113" spans="6:7" ht="30" customHeight="1" x14ac:dyDescent="0.25">
      <c r="F113" s="6"/>
      <c r="G113" s="6"/>
    </row>
    <row r="114" spans="6:7" ht="30" customHeight="1" x14ac:dyDescent="0.25">
      <c r="F114" s="6"/>
      <c r="G114" s="6"/>
    </row>
    <row r="115" spans="6:7" ht="30" customHeight="1" x14ac:dyDescent="0.25">
      <c r="F115" s="6"/>
      <c r="G115" s="6"/>
    </row>
    <row r="116" spans="6:7" ht="30" customHeight="1" x14ac:dyDescent="0.25">
      <c r="F116" s="6"/>
      <c r="G116" s="6"/>
    </row>
    <row r="117" spans="6:7" ht="30" customHeight="1" x14ac:dyDescent="0.25">
      <c r="F117" s="6"/>
      <c r="G117" s="6"/>
    </row>
    <row r="118" spans="6:7" ht="30" customHeight="1" x14ac:dyDescent="0.25">
      <c r="F118" s="6"/>
      <c r="G118" s="6"/>
    </row>
    <row r="119" spans="6:7" ht="30" customHeight="1" x14ac:dyDescent="0.25">
      <c r="F119" s="6"/>
      <c r="G119" s="6"/>
    </row>
    <row r="120" spans="6:7" ht="30" customHeight="1" x14ac:dyDescent="0.25">
      <c r="F120" s="6"/>
      <c r="G120" s="6"/>
    </row>
    <row r="121" spans="6:7" ht="30" customHeight="1" x14ac:dyDescent="0.25">
      <c r="F121" s="6"/>
      <c r="G121" s="6"/>
    </row>
    <row r="122" spans="6:7" ht="30" customHeight="1" x14ac:dyDescent="0.25">
      <c r="F122" s="6"/>
      <c r="G122" s="6"/>
    </row>
    <row r="123" spans="6:7" ht="30" customHeight="1" x14ac:dyDescent="0.25">
      <c r="F123" s="6"/>
      <c r="G123" s="6"/>
    </row>
    <row r="124" spans="6:7" ht="30" customHeight="1" x14ac:dyDescent="0.25">
      <c r="F124" s="6"/>
      <c r="G124" s="6"/>
    </row>
    <row r="125" spans="6:7" ht="30" customHeight="1" x14ac:dyDescent="0.25">
      <c r="F125" s="6"/>
      <c r="G125" s="6"/>
    </row>
    <row r="126" spans="6:7" ht="30" customHeight="1" x14ac:dyDescent="0.25">
      <c r="F126" s="6"/>
      <c r="G126" s="6"/>
    </row>
  </sheetData>
  <sheetProtection insertColumns="0" insertRows="0" deleteColumns="0" deleteRows="0" selectLockedCells="1" autoFilter="0"/>
  <dataConsolidate/>
  <conditionalFormatting sqref="A4:D6">
    <cfRule type="cellIs" dxfId="44" priority="3" operator="lessThan">
      <formula>0</formula>
    </cfRule>
  </conditionalFormatting>
  <dataValidations count="9">
    <dataValidation allowBlank="1" showInputMessage="1" showErrorMessage="1" errorTitle="UPOZORNĚNÍ" error="Tato buňka se vyplňuje automaticky a neměli byste ji přepisovat. V případě přepsání této buňky by mohly přestat fungovat výpočty na tomto listu." sqref="D4:D6" xr:uid="{00000000-0002-0000-0100-000001000000}"/>
    <dataValidation allowBlank="1" showInputMessage="1" showErrorMessage="1" prompt="Do sloupce pod tímto záhlavím zadejte podrobnosti o příjmech. K vyhledání konkrétních položek použijte filtry v záhlaví." sqref="A3" xr:uid="{00000000-0002-0000-0100-000002000000}"/>
    <dataValidation allowBlank="1" showInputMessage="1" showErrorMessage="1" prompt="Do sloupce s tímto záhlavím zadejte předpokládanou částku." sqref="B3" xr:uid="{00000000-0002-0000-0100-000003000000}"/>
    <dataValidation allowBlank="1" showInputMessage="1" showErrorMessage="1" prompt="Do sloupce s tímto záhlavím zadejte skutečnou částku." sqref="C3" xr:uid="{00000000-0002-0000-0100-000004000000}"/>
    <dataValidation allowBlank="1" showInputMessage="1" showErrorMessage="1" prompt="Ve sloupci s tímto záhlavím se automaticky počítá rozdíl mezi předpokládanými a skutečnými příjmy" sqref="D3" xr:uid="{00000000-0002-0000-0100-000005000000}"/>
    <dataValidation allowBlank="1" showInputMessage="1" showErrorMessage="1" prompt="Do této buňky zadejte název společnosti" sqref="A1" xr:uid="{00000000-0002-0000-0100-000008000000}"/>
    <dataValidation allowBlank="1" showInputMessage="1" showErrorMessage="1" prompt="Do této buňky zadejte datum" sqref="D1" xr:uid="{9A03F494-017A-4E21-8D5E-DBDE186E011A}"/>
    <dataValidation type="custom" allowBlank="1" showInputMessage="1" showErrorMessage="1" errorTitle="UPOZORNĚNÍ" error="Tato buňka se vyplňuje automaticky a neměli byste ji přepisovat. V případě přepsání této buňky by mohly přestat fungovat výpočty na tomto listu." sqref="E3:E4" xr:uid="{00000000-0002-0000-0100-000000000000}">
      <formula1>LEN(E3)=""</formula1>
    </dataValidation>
    <dataValidation allowBlank="1" showInputMessage="1" showErrorMessage="1" prompt="V této buňce je název listu. Do buňky D1 zadejte datum. Součty rozpočtu se automaticky počítají v tabulce Součty." sqref="A2" xr:uid="{F7400470-F5DA-4EA4-9E47-BDAB0E643C34}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9B1F0385-725B-457A-9CC0-2AD50E12D26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E3:E4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3999755851924192"/>
    <pageSetUpPr autoPageBreaks="0" fitToPage="1"/>
  </sheetPr>
  <dimension ref="A1:E18"/>
  <sheetViews>
    <sheetView showGridLines="0" zoomScaleNormal="100" workbookViewId="0"/>
  </sheetViews>
  <sheetFormatPr defaultColWidth="8.875" defaultRowHeight="30" customHeight="1" x14ac:dyDescent="0.25"/>
  <cols>
    <col min="1" max="1" width="49.25" style="31" customWidth="1"/>
    <col min="2" max="2" width="16.5" style="31" customWidth="1"/>
    <col min="3" max="3" width="19.625" style="31" customWidth="1"/>
    <col min="4" max="4" width="16.5" style="31" customWidth="1"/>
    <col min="5" max="6" width="4" style="31" customWidth="1"/>
    <col min="7" max="11" width="8.875" style="31"/>
    <col min="12" max="12" width="12.5" style="31" customWidth="1"/>
    <col min="13" max="16384" width="8.875" style="31"/>
  </cols>
  <sheetData>
    <row r="1" spans="1:5" ht="24" customHeight="1" x14ac:dyDescent="0.2">
      <c r="A1" s="17" t="s">
        <v>0</v>
      </c>
      <c r="B1" s="17"/>
      <c r="C1" s="18"/>
      <c r="D1" s="19" t="s">
        <v>9</v>
      </c>
      <c r="E1" s="32"/>
    </row>
    <row r="2" spans="1:5" ht="49.9" customHeight="1" x14ac:dyDescent="0.25">
      <c r="A2" s="37" t="s">
        <v>4</v>
      </c>
      <c r="B2" s="37"/>
      <c r="C2" s="37"/>
      <c r="D2" s="38"/>
      <c r="E2" s="36"/>
    </row>
    <row r="3" spans="1:5" ht="40.15" customHeight="1" x14ac:dyDescent="0.35">
      <c r="A3" s="22" t="s">
        <v>15</v>
      </c>
      <c r="B3" s="23" t="s">
        <v>7</v>
      </c>
      <c r="C3" s="23" t="s">
        <v>8</v>
      </c>
      <c r="D3" s="23" t="s">
        <v>10</v>
      </c>
      <c r="E3" s="41"/>
    </row>
    <row r="4" spans="1:5" ht="40.15" customHeight="1" x14ac:dyDescent="0.25">
      <c r="A4" s="24" t="s">
        <v>16</v>
      </c>
      <c r="B4" s="39">
        <v>9500</v>
      </c>
      <c r="C4" s="39">
        <v>9600</v>
      </c>
      <c r="D4" s="39">
        <f>VýdajeNaZaměstnance[[#This Row],[Odhad]]-VýdajeNaZaměstnance[[#This Row],[Skutečnost]]</f>
        <v>-100</v>
      </c>
      <c r="E4" s="34"/>
    </row>
    <row r="5" spans="1:5" ht="40.15" customHeight="1" x14ac:dyDescent="0.25">
      <c r="A5" s="26" t="s">
        <v>17</v>
      </c>
      <c r="B5" s="40">
        <v>4000</v>
      </c>
      <c r="C5" s="40">
        <v>0</v>
      </c>
      <c r="D5" s="40">
        <f>VýdajeNaZaměstnance[[#This Row],[Odhad]]-VýdajeNaZaměstnance[[#This Row],[Skutečnost]]</f>
        <v>4000</v>
      </c>
      <c r="E5" s="34"/>
    </row>
    <row r="6" spans="1:5" ht="40.15" customHeight="1" x14ac:dyDescent="0.25">
      <c r="A6" s="26" t="s">
        <v>18</v>
      </c>
      <c r="B6" s="40">
        <v>5000</v>
      </c>
      <c r="C6" s="40">
        <v>4500</v>
      </c>
      <c r="D6" s="40">
        <f>VýdajeNaZaměstnance[[#This Row],[Odhad]]-VýdajeNaZaměstnance[[#This Row],[Skutečnost]]</f>
        <v>500</v>
      </c>
      <c r="E6" s="34"/>
    </row>
    <row r="7" spans="1:5" ht="40.15" customHeight="1" x14ac:dyDescent="0.25">
      <c r="A7" s="15" t="s">
        <v>19</v>
      </c>
      <c r="B7" s="29">
        <f>SUBTOTAL(109,VýdajeNaZaměstnance[Odhad])</f>
        <v>18500</v>
      </c>
      <c r="C7" s="29">
        <f>SUBTOTAL(109,VýdajeNaZaměstnance[Skutečnost])</f>
        <v>14100</v>
      </c>
      <c r="D7" s="29">
        <f>SUBTOTAL(109,VýdajeNaZaměstnance[Rozdíl])</f>
        <v>4400</v>
      </c>
      <c r="E7" s="35"/>
    </row>
    <row r="18" spans="4:4" ht="30" customHeight="1" x14ac:dyDescent="0.25">
      <c r="D18" s="31" t="s">
        <v>20</v>
      </c>
    </row>
  </sheetData>
  <sheetProtection insertColumns="0" insertRows="0" deleteColumns="0" deleteRows="0" selectLockedCells="1" autoFilter="0"/>
  <dataConsolidate/>
  <conditionalFormatting sqref="A4:D6">
    <cfRule type="cellIs" dxfId="41" priority="1" operator="lessThan">
      <formula>0</formula>
    </cfRule>
  </conditionalFormatting>
  <dataValidations count="9">
    <dataValidation allowBlank="1" showInputMessage="1" showErrorMessage="1" errorTitle="UPOZORNĚNÍ" error="Tato buňka se vyplňuje automaticky a neměli byste ji přepisovat. V případě přepsání této buňky by mohly přestat fungovat výpočty na tomto listu." sqref="D4:D6" xr:uid="{00000000-0002-0000-0200-000000000000}"/>
    <dataValidation type="custom" allowBlank="1" showInputMessage="1" showErrorMessage="1" errorTitle="UPOZORNĚNÍ" error="Tato buňka se vyplňuje automaticky a neměli byste ji přepisovat. V případě přepsání této buňky by mohly přestat fungovat výpočty na tomto listu." sqref="E4:E6" xr:uid="{00000000-0002-0000-0200-000001000000}">
      <formula1>LEN(E4)=""</formula1>
    </dataValidation>
    <dataValidation allowBlank="1" showInputMessage="1" showErrorMessage="1" prompt="Do sloupce s tímto záhlavím zadejte výdaje na zaměstnance. K vyhledání konkrétních položek použijte filtry v záhlaví" sqref="A3" xr:uid="{00000000-0002-0000-0200-000002000000}"/>
    <dataValidation allowBlank="1" showInputMessage="1" showErrorMessage="1" prompt="Do sloupce s tímto záhlavím zadejte předpokládanou částku." sqref="B3" xr:uid="{00000000-0002-0000-0200-000003000000}"/>
    <dataValidation allowBlank="1" showInputMessage="1" showErrorMessage="1" prompt="Do sloupce s tímto záhlavím zadejte skutečnou částku." sqref="C3" xr:uid="{00000000-0002-0000-0200-000004000000}"/>
    <dataValidation allowBlank="1" showInputMessage="1" showErrorMessage="1" prompt="Ve sloupci s tímto záhlavím se automaticky počítá rozdíl mezi předpokládanými a skutečnými výdaji na zaměstnance." sqref="D3" xr:uid="{00000000-0002-0000-0200-000005000000}"/>
    <dataValidation allowBlank="1" showInputMessage="1" showErrorMessage="1" prompt="Do této buňky zadejte název společnosti" sqref="A1" xr:uid="{00000000-0002-0000-0200-000007000000}"/>
    <dataValidation allowBlank="1" showInputMessage="1" showErrorMessage="1" prompt="V této buňce je název listu. Do buňky D1 zadejte datum. Součty rozpočtu se automaticky počítají v tabulce Součty." sqref="A2 C2" xr:uid="{E37D6936-3DAC-4F30-884D-56D443DFA95D}"/>
    <dataValidation allowBlank="1" showInputMessage="1" showErrorMessage="1" prompt="Do této buňky zadejte datum" sqref="D1" xr:uid="{2B1174DB-4877-43F4-8722-2B00610EB364}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" id="{A05D47DE-DAEF-437E-AEB3-B330BDE5B98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E4:E6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"/>
    <pageSetUpPr autoPageBreaks="0" fitToPage="1"/>
  </sheetPr>
  <dimension ref="A1:I24"/>
  <sheetViews>
    <sheetView showGridLines="0" zoomScaleNormal="100" workbookViewId="0"/>
  </sheetViews>
  <sheetFormatPr defaultColWidth="8.875" defaultRowHeight="30" customHeight="1" x14ac:dyDescent="0.25"/>
  <cols>
    <col min="1" max="1" width="49.25" style="31" customWidth="1"/>
    <col min="2" max="2" width="16.5" style="31" customWidth="1"/>
    <col min="3" max="3" width="19.625" style="31" customWidth="1"/>
    <col min="4" max="4" width="16.5" style="31" customWidth="1"/>
    <col min="5" max="6" width="4" style="31" customWidth="1"/>
    <col min="7" max="16384" width="8.875" style="31"/>
  </cols>
  <sheetData>
    <row r="1" spans="1:5" ht="24" customHeight="1" x14ac:dyDescent="0.2">
      <c r="A1" s="17" t="s">
        <v>21</v>
      </c>
      <c r="B1" s="17"/>
      <c r="C1" s="18"/>
      <c r="D1" s="19" t="s">
        <v>9</v>
      </c>
      <c r="E1" s="32"/>
    </row>
    <row r="2" spans="1:5" ht="49.9" customHeight="1" x14ac:dyDescent="0.25">
      <c r="A2" s="20" t="s">
        <v>5</v>
      </c>
      <c r="B2" s="20"/>
      <c r="C2" s="20"/>
      <c r="D2" s="21"/>
      <c r="E2" s="36"/>
    </row>
    <row r="3" spans="1:5" ht="40.15" customHeight="1" x14ac:dyDescent="0.35">
      <c r="A3" s="22" t="s">
        <v>15</v>
      </c>
      <c r="B3" s="23" t="s">
        <v>7</v>
      </c>
      <c r="C3" s="23" t="s">
        <v>8</v>
      </c>
      <c r="D3" s="23" t="s">
        <v>10</v>
      </c>
      <c r="E3" s="33"/>
    </row>
    <row r="4" spans="1:5" ht="40.15" customHeight="1" x14ac:dyDescent="0.25">
      <c r="A4" s="24" t="s">
        <v>22</v>
      </c>
      <c r="B4" s="25">
        <v>3000</v>
      </c>
      <c r="C4" s="25">
        <v>2500</v>
      </c>
      <c r="D4" s="25">
        <f>ProvozníVýdaje[[#This Row],[Odhad]]-ProvozníVýdaje[[#This Row],[Skutečnost]]</f>
        <v>500</v>
      </c>
      <c r="E4" s="34"/>
    </row>
    <row r="5" spans="1:5" ht="40.15" customHeight="1" x14ac:dyDescent="0.25">
      <c r="A5" s="26" t="s">
        <v>23</v>
      </c>
      <c r="B5" s="27">
        <v>2000</v>
      </c>
      <c r="C5" s="27">
        <v>2000</v>
      </c>
      <c r="D5" s="27">
        <f>ProvozníVýdaje[[#This Row],[Odhad]]-ProvozníVýdaje[[#This Row],[Skutečnost]]</f>
        <v>0</v>
      </c>
      <c r="E5" s="34"/>
    </row>
    <row r="6" spans="1:5" ht="40.15" customHeight="1" x14ac:dyDescent="0.25">
      <c r="A6" s="26" t="s">
        <v>24</v>
      </c>
      <c r="B6" s="27">
        <v>1500</v>
      </c>
      <c r="C6" s="27">
        <v>2175</v>
      </c>
      <c r="D6" s="28">
        <f>ProvozníVýdaje[[#This Row],[Odhad]]-ProvozníVýdaje[[#This Row],[Skutečnost]]</f>
        <v>-675</v>
      </c>
      <c r="E6" s="34"/>
    </row>
    <row r="7" spans="1:5" ht="40.15" customHeight="1" x14ac:dyDescent="0.25">
      <c r="A7" s="26" t="s">
        <v>25</v>
      </c>
      <c r="B7" s="27">
        <v>2000</v>
      </c>
      <c r="C7" s="27">
        <v>1500</v>
      </c>
      <c r="D7" s="27">
        <f>ProvozníVýdaje[[#This Row],[Odhad]]-ProvozníVýdaje[[#This Row],[Skutečnost]]</f>
        <v>500</v>
      </c>
      <c r="E7" s="34"/>
    </row>
    <row r="8" spans="1:5" ht="40.15" customHeight="1" x14ac:dyDescent="0.25">
      <c r="A8" s="24" t="s">
        <v>26</v>
      </c>
      <c r="B8" s="25">
        <v>1000</v>
      </c>
      <c r="C8" s="25">
        <v>1000</v>
      </c>
      <c r="D8" s="25">
        <f>ProvozníVýdaje[[#This Row],[Odhad]]-ProvozníVýdaje[[#This Row],[Skutečnost]]</f>
        <v>0</v>
      </c>
      <c r="E8" s="34"/>
    </row>
    <row r="9" spans="1:5" ht="40.15" customHeight="1" x14ac:dyDescent="0.25">
      <c r="A9" s="24" t="s">
        <v>27</v>
      </c>
      <c r="B9" s="25">
        <v>500</v>
      </c>
      <c r="C9" s="25">
        <v>525</v>
      </c>
      <c r="D9" s="25">
        <f>ProvozníVýdaje[[#This Row],[Odhad]]-ProvozníVýdaje[[#This Row],[Skutečnost]]</f>
        <v>-25</v>
      </c>
      <c r="E9" s="34"/>
    </row>
    <row r="10" spans="1:5" ht="40.15" customHeight="1" x14ac:dyDescent="0.25">
      <c r="A10" s="24" t="s">
        <v>28</v>
      </c>
      <c r="B10" s="25">
        <v>1300</v>
      </c>
      <c r="C10" s="25">
        <v>1275</v>
      </c>
      <c r="D10" s="25">
        <f>ProvozníVýdaje[[#This Row],[Odhad]]-ProvozníVýdaje[[#This Row],[Skutečnost]]</f>
        <v>25</v>
      </c>
      <c r="E10" s="34"/>
    </row>
    <row r="11" spans="1:5" ht="40.15" customHeight="1" x14ac:dyDescent="0.25">
      <c r="A11" s="24" t="s">
        <v>29</v>
      </c>
      <c r="B11" s="25">
        <v>2000</v>
      </c>
      <c r="C11" s="25">
        <v>2200</v>
      </c>
      <c r="D11" s="25">
        <f>ProvozníVýdaje[[#This Row],[Odhad]]-ProvozníVýdaje[[#This Row],[Skutečnost]]</f>
        <v>-200</v>
      </c>
      <c r="E11" s="34"/>
    </row>
    <row r="12" spans="1:5" ht="40.15" customHeight="1" x14ac:dyDescent="0.25">
      <c r="A12" s="24" t="s">
        <v>30</v>
      </c>
      <c r="B12" s="25">
        <v>1000</v>
      </c>
      <c r="C12" s="25">
        <v>800</v>
      </c>
      <c r="D12" s="25">
        <f>ProvozníVýdaje[[#This Row],[Odhad]]-ProvozníVýdaje[[#This Row],[Skutečnost]]</f>
        <v>200</v>
      </c>
      <c r="E12" s="34"/>
    </row>
    <row r="13" spans="1:5" ht="40.15" customHeight="1" x14ac:dyDescent="0.25">
      <c r="A13" s="24" t="s">
        <v>31</v>
      </c>
      <c r="B13" s="25">
        <v>4500</v>
      </c>
      <c r="C13" s="25">
        <v>4600</v>
      </c>
      <c r="D13" s="25">
        <f>ProvozníVýdaje[[#This Row],[Odhad]]-ProvozníVýdaje[[#This Row],[Skutečnost]]</f>
        <v>-100</v>
      </c>
      <c r="E13" s="34"/>
    </row>
    <row r="14" spans="1:5" ht="40.15" customHeight="1" x14ac:dyDescent="0.25">
      <c r="A14" s="24" t="s">
        <v>32</v>
      </c>
      <c r="B14" s="25">
        <v>800</v>
      </c>
      <c r="C14" s="25">
        <v>750</v>
      </c>
      <c r="D14" s="25">
        <f>ProvozníVýdaje[[#This Row],[Odhad]]-ProvozníVýdaje[[#This Row],[Skutečnost]]</f>
        <v>50</v>
      </c>
      <c r="E14" s="34"/>
    </row>
    <row r="15" spans="1:5" ht="40.15" customHeight="1" x14ac:dyDescent="0.25">
      <c r="A15" s="24" t="s">
        <v>33</v>
      </c>
      <c r="B15" s="25">
        <v>400</v>
      </c>
      <c r="C15" s="25">
        <v>350</v>
      </c>
      <c r="D15" s="25">
        <f>ProvozníVýdaje[[#This Row],[Odhad]]-ProvozníVýdaje[[#This Row],[Skutečnost]]</f>
        <v>50</v>
      </c>
      <c r="E15" s="34"/>
    </row>
    <row r="16" spans="1:5" ht="40.15" customHeight="1" x14ac:dyDescent="0.25">
      <c r="A16" s="24" t="s">
        <v>34</v>
      </c>
      <c r="B16" s="25">
        <v>4100</v>
      </c>
      <c r="C16" s="25">
        <v>4500</v>
      </c>
      <c r="D16" s="25">
        <f>ProvozníVýdaje[[#This Row],[Odhad]]-ProvozníVýdaje[[#This Row],[Skutečnost]]</f>
        <v>-400</v>
      </c>
      <c r="E16" s="34"/>
    </row>
    <row r="17" spans="1:9" ht="40.15" customHeight="1" x14ac:dyDescent="0.25">
      <c r="A17" s="24" t="s">
        <v>35</v>
      </c>
      <c r="B17" s="25">
        <v>350</v>
      </c>
      <c r="C17" s="25">
        <v>400</v>
      </c>
      <c r="D17" s="25">
        <f>ProvozníVýdaje[[#This Row],[Odhad]]-ProvozníVýdaje[[#This Row],[Skutečnost]]</f>
        <v>-50</v>
      </c>
      <c r="E17" s="34"/>
    </row>
    <row r="18" spans="1:9" ht="40.15" customHeight="1" x14ac:dyDescent="0.25">
      <c r="A18" s="24" t="s">
        <v>36</v>
      </c>
      <c r="B18" s="25">
        <v>900</v>
      </c>
      <c r="C18" s="25">
        <v>840</v>
      </c>
      <c r="D18" s="25">
        <f>ProvozníVýdaje[[#This Row],[Odhad]]-ProvozníVýdaje[[#This Row],[Skutečnost]]</f>
        <v>60</v>
      </c>
      <c r="E18" s="34"/>
      <c r="I18" s="31" t="s">
        <v>20</v>
      </c>
    </row>
    <row r="19" spans="1:9" ht="40.15" customHeight="1" x14ac:dyDescent="0.25">
      <c r="A19" s="24" t="s">
        <v>37</v>
      </c>
      <c r="B19" s="25">
        <v>5000</v>
      </c>
      <c r="C19" s="25">
        <v>4500</v>
      </c>
      <c r="D19" s="25">
        <f>ProvozníVýdaje[[#This Row],[Odhad]]-ProvozníVýdaje[[#This Row],[Skutečnost]]</f>
        <v>500</v>
      </c>
      <c r="E19" s="34"/>
    </row>
    <row r="20" spans="1:9" ht="40.15" customHeight="1" x14ac:dyDescent="0.25">
      <c r="A20" s="24" t="s">
        <v>38</v>
      </c>
      <c r="B20" s="25">
        <v>3000</v>
      </c>
      <c r="C20" s="25">
        <v>3200</v>
      </c>
      <c r="D20" s="25">
        <f>ProvozníVýdaje[[#This Row],[Odhad]]-ProvozníVýdaje[[#This Row],[Skutečnost]]</f>
        <v>-200</v>
      </c>
      <c r="E20" s="34"/>
    </row>
    <row r="21" spans="1:9" ht="40.15" customHeight="1" x14ac:dyDescent="0.25">
      <c r="A21" s="24" t="s">
        <v>39</v>
      </c>
      <c r="B21" s="25">
        <v>250</v>
      </c>
      <c r="C21" s="25">
        <v>280</v>
      </c>
      <c r="D21" s="25">
        <f>ProvozníVýdaje[[#This Row],[Odhad]]-ProvozníVýdaje[[#This Row],[Skutečnost]]</f>
        <v>-30</v>
      </c>
      <c r="E21" s="34"/>
    </row>
    <row r="22" spans="1:9" ht="40.15" customHeight="1" x14ac:dyDescent="0.25">
      <c r="A22" s="24" t="s">
        <v>40</v>
      </c>
      <c r="B22" s="25">
        <v>1400</v>
      </c>
      <c r="C22" s="25">
        <v>1385</v>
      </c>
      <c r="D22" s="25">
        <f>ProvozníVýdaje[[#This Row],[Odhad]]-ProvozníVýdaje[[#This Row],[Skutečnost]]</f>
        <v>15</v>
      </c>
      <c r="E22" s="34"/>
    </row>
    <row r="23" spans="1:9" ht="40.15" customHeight="1" x14ac:dyDescent="0.25">
      <c r="A23" s="24" t="s">
        <v>41</v>
      </c>
      <c r="B23" s="25">
        <v>1000</v>
      </c>
      <c r="C23" s="25">
        <v>750</v>
      </c>
      <c r="D23" s="25">
        <f>ProvozníVýdaje[[#This Row],[Odhad]]-ProvozníVýdaje[[#This Row],[Skutečnost]]</f>
        <v>250</v>
      </c>
      <c r="E23" s="34"/>
    </row>
    <row r="24" spans="1:9" ht="40.15" customHeight="1" x14ac:dyDescent="0.25">
      <c r="A24" s="29" t="s">
        <v>42</v>
      </c>
      <c r="B24" s="30">
        <f>SUBTOTAL(109,ProvozníVýdaje[Odhad])</f>
        <v>36000</v>
      </c>
      <c r="C24" s="30">
        <f>SUBTOTAL(109,ProvozníVýdaje[Skutečnost])</f>
        <v>35530</v>
      </c>
      <c r="D24" s="30">
        <f>SUBTOTAL(109,ProvozníVýdaje[Rozdíl])</f>
        <v>470</v>
      </c>
      <c r="E24" s="35"/>
    </row>
  </sheetData>
  <sheetProtection insertColumns="0" insertRows="0" deleteColumns="0" deleteRows="0" selectLockedCells="1" autoFilter="0"/>
  <dataConsolidate/>
  <conditionalFormatting sqref="A4:D23">
    <cfRule type="cellIs" dxfId="38" priority="1" operator="lessThan">
      <formula>0</formula>
    </cfRule>
  </conditionalFormatting>
  <dataValidations count="9">
    <dataValidation type="custom" allowBlank="1" showInputMessage="1" showErrorMessage="1" errorTitle="UPOZORNĚNÍ" error="Tato buňka se vyplňuje automaticky a neměli byste ji přepisovat. V případě přepsání této buňky by mohly přestat fungovat výpočty na tomto listu." sqref="E4:E23" xr:uid="{00000000-0002-0000-0300-000000000000}">
      <formula1>LEN(E4)=""</formula1>
    </dataValidation>
    <dataValidation allowBlank="1" showInputMessage="1" showErrorMessage="1" errorTitle="UPOZORNĚNÍ" error="Tato buňka se vyplňuje automaticky a neměli byste ji přepisovat. V případě přepsání této buňky by mohly přestat fungovat výpočty na tomto listu." sqref="D4:D23" xr:uid="{00000000-0002-0000-0300-000001000000}"/>
    <dataValidation allowBlank="1" showInputMessage="1" showErrorMessage="1" prompt="Do sloupce s tímto záhlavím zadejte provozní výdaje. K vyhledání konkrétních položek použijte filtr v záhlaví." sqref="A3" xr:uid="{00000000-0002-0000-0300-000002000000}"/>
    <dataValidation allowBlank="1" showInputMessage="1" showErrorMessage="1" prompt="Do sloupce s tímto záhlavím zadejte předpokládanou částku." sqref="B3" xr:uid="{00000000-0002-0000-0300-000003000000}"/>
    <dataValidation allowBlank="1" showInputMessage="1" showErrorMessage="1" prompt="Do sloupce s tímto záhlavím zadejte skutečnou částku." sqref="C3" xr:uid="{00000000-0002-0000-0300-000004000000}"/>
    <dataValidation allowBlank="1" showInputMessage="1" showErrorMessage="1" prompt="Ve sloupci s tímto záhlavím se automaticky počítá rozdíl mezi předpokládanými a skutečnými provozními výdaji." sqref="D3" xr:uid="{00000000-0002-0000-0300-000005000000}"/>
    <dataValidation allowBlank="1" showInputMessage="1" showErrorMessage="1" prompt="Do této buňky zadejte název společnosti" sqref="A1" xr:uid="{00000000-0002-0000-0300-000008000000}"/>
    <dataValidation allowBlank="1" showInputMessage="1" showErrorMessage="1" prompt="V této buňce je název listu. Do buňky D1 zadejte datum. Součty rozpočtu se automaticky počítají v tabulce Součty." sqref="A2 C2" xr:uid="{884F6137-2FF6-45FB-901C-C3B6B6F34E7F}"/>
    <dataValidation allowBlank="1" showInputMessage="1" showErrorMessage="1" prompt="Do této buňky zadejte datum" sqref="D1" xr:uid="{3CB43426-68E9-477E-8175-B949C18740F7}"/>
  </dataValidations>
  <printOptions horizontalCentered="1"/>
  <pageMargins left="0.25" right="0.25" top="0.25" bottom="0.25" header="0" footer="0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E8DFEDF7-DD2B-4BDC-AEAC-141B22E8ECA0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0</xm:f>
              </x14:cfvo>
              <x14:cfIcon iconSet="3Flags" iconId="0"/>
              <x14:cfIcon iconSet="NoIcons" iconId="0"/>
              <x14:cfIcon iconSet="NoIcons" iconId="0"/>
            </x14:iconSet>
          </x14:cfRule>
          <xm:sqref>E4:E23</xm:sqref>
        </x14:conditionalFormatting>
      </x14:conditionalFormatting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TM11785012</ap:Template>
  <ap:TotalTime>0</ap:TotalTime>
  <ap:DocSecurity>0</ap:DocSecurity>
  <ap:ScaleCrop>false</ap:ScaleCrop>
  <ap:HeadingPairs>
    <vt:vector baseType="variant" size="4">
      <vt:variant>
        <vt:lpstr>Listy</vt:lpstr>
      </vt:variant>
      <vt:variant>
        <vt:i4>4</vt:i4>
      </vt:variant>
      <vt:variant>
        <vt:lpstr>Pojmenované oblasti</vt:lpstr>
      </vt:variant>
      <vt:variant>
        <vt:i4>9</vt:i4>
      </vt:variant>
    </vt:vector>
  </ap:HeadingPairs>
  <ap:TitlesOfParts>
    <vt:vector baseType="lpstr" size="13">
      <vt:lpstr>Souhrn rozpočtu</vt:lpstr>
      <vt:lpstr>Příjmy</vt:lpstr>
      <vt:lpstr>Výdaje na zaměstnance</vt:lpstr>
      <vt:lpstr>Provozní výdaje</vt:lpstr>
      <vt:lpstr>Nadpis2</vt:lpstr>
      <vt:lpstr>Nadpis3</vt:lpstr>
      <vt:lpstr>Nadpis4</vt:lpstr>
      <vt:lpstr>NadpisSloupce1</vt:lpstr>
      <vt:lpstr>NÁZEV_SPOLEČNOSTI</vt:lpstr>
      <vt:lpstr>'Provozní výdaje'!Názvy_tisku</vt:lpstr>
      <vt:lpstr>Příjmy!Názvy_tisku</vt:lpstr>
      <vt:lpstr>'Výdaje na zaměstnance'!Názvy_tisku</vt:lpstr>
      <vt:lpstr>ROZPOČET_Název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2021-12-06T21:22:32Z</dcterms:created>
  <dcterms:modified xsi:type="dcterms:W3CDTF">2021-12-29T05:47:52Z</dcterms:modified>
</cp:coreProperties>
</file>