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6"/>
  <workbookPr filterPrivacy="1" codeName="ThisWorkbook"/>
  <xr:revisionPtr revIDLastSave="73" documentId="13_ncr:1_{A64BFF27-21AE-4D5E-A8DF-0FA05ADDCBA4}" xr6:coauthVersionLast="47" xr6:coauthVersionMax="47" xr10:uidLastSave="{1558CEEF-F76C-4695-B07A-8F00E18273C9}"/>
  <bookViews>
    <workbookView xWindow="-110" yWindow="-110" windowWidth="25820" windowHeight="14020" xr2:uid="{00000000-000D-0000-FFFF-FFFF00000000}"/>
  </bookViews>
  <sheets>
    <sheet name="Obchodní faktura" sheetId="1" r:id="rId1"/>
    <sheet name="Zákazníci" sheetId="3" r:id="rId2"/>
  </sheets>
  <definedNames>
    <definedName name="Doprava">'Obchodní faktura'!$H$17</definedName>
    <definedName name="DPH">'Obchodní faktura'!$H$16</definedName>
    <definedName name="MezisoučetFaktury">'Obchodní faktura'!$H$14</definedName>
    <definedName name="Nadpis2">SeznamZákazníků[[#Headers],[NÁZEV SPOLEČNOSTI]]</definedName>
    <definedName name="NázevFaktury">'Obchodní faktura'!$C$4</definedName>
    <definedName name="NázevSloupce1">PoložkyFaktury[[#Headers],[DATUM]]</definedName>
    <definedName name="NázevSpolečnosti">'Obchodní faktura'!$B$1</definedName>
    <definedName name="_xlnm.Print_Titles" localSheetId="0">'Obchodní faktura'!$8:$8</definedName>
    <definedName name="_xlnm.Print_Titles" localSheetId="1">Zákazníci!$2:$2</definedName>
    <definedName name="_xlnm.Print_Area" localSheetId="0">'Obchodní faktura'!$A:$I</definedName>
    <definedName name="_xlnm.Print_Area" localSheetId="1">Zákazníci!$A:$L</definedName>
    <definedName name="OblastNadpisuŘádku1..C6">'Obchodní faktura'!$B$4</definedName>
    <definedName name="OblastNadpisuŘádku2..E5">'Obchodní faktura'!$D$4</definedName>
    <definedName name="OblastNadpisuŘádku3..H5">'Obchodní faktura'!$G$4</definedName>
    <definedName name="OblastNadpisuŘádku4..H20">'Obchodní faktura'!$G$14</definedName>
    <definedName name="SazbaDPH">'Obchodní faktura'!$H$15</definedName>
    <definedName name="Vklad">'Obchodní faktura'!$H$18</definedName>
    <definedName name="VyhledáníZákazníka">SeznamZákazníků[NÁZEV SPOLEČNOSTI]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<sst xmlns="http://schemas.openxmlformats.org/spreadsheetml/2006/main" count="62" uniqueCount="60">
  <si>
    <t>HRAČKY ŽERYK</t>
  </si>
  <si>
    <t>Příjemce faktury:</t>
  </si>
  <si>
    <t>Adresa:</t>
  </si>
  <si>
    <t>DATUM</t>
  </si>
  <si>
    <t>Celková částka je splatná do 10 dnů. Částky po splatnosti se budou úročit sazbou 2 % za měsíc.</t>
  </si>
  <si>
    <t>Lenka Šťastná</t>
  </si>
  <si>
    <t>Č. POLOŽKY</t>
  </si>
  <si>
    <t>Telefon:</t>
  </si>
  <si>
    <t>Fax:</t>
  </si>
  <si>
    <t>E-mail:</t>
  </si>
  <si>
    <t>POPIS</t>
  </si>
  <si>
    <t>Dřevěné kostky</t>
  </si>
  <si>
    <t>Okružní třída 123</t>
  </si>
  <si>
    <t>602 00 Brno</t>
  </si>
  <si>
    <t>MNOŽSTVÍ</t>
  </si>
  <si>
    <r>
      <rPr>
        <b/>
        <sz val="11"/>
        <color theme="2" tint="-0.749992370372631"/>
        <rFont val="Source Sans Pro"/>
        <family val="2"/>
      </rPr>
      <t xml:space="preserve">T: </t>
    </r>
    <r>
      <rPr>
        <sz val="11"/>
        <color theme="2" tint="-0.749992370372631"/>
        <rFont val="Source Sans Pro"/>
        <family val="2"/>
      </rPr>
      <t>543 211 410</t>
    </r>
  </si>
  <si>
    <r>
      <rPr>
        <b/>
        <sz val="11"/>
        <color theme="2" tint="-0.749992370372631"/>
        <rFont val="Source Sans Pro"/>
        <family val="2"/>
      </rPr>
      <t>F:</t>
    </r>
    <r>
      <rPr>
        <sz val="11"/>
        <color theme="2" tint="-0.749992370372631"/>
        <rFont val="Source Sans Pro"/>
        <family val="2"/>
      </rPr>
      <t xml:space="preserve"> 543 211 411</t>
    </r>
  </si>
  <si>
    <t>JEDN. CENA</t>
  </si>
  <si>
    <t>zeryk@zajimavyweb.cz</t>
  </si>
  <si>
    <t>www.hrackyzeryk.cz</t>
  </si>
  <si>
    <t>Číslo faktury:</t>
  </si>
  <si>
    <t>Datum vystavení:</t>
  </si>
  <si>
    <t>Kontakt:</t>
  </si>
  <si>
    <t>SLEVA</t>
  </si>
  <si>
    <t>Mezisoučet faktury</t>
  </si>
  <si>
    <t>Sazba daně</t>
  </si>
  <si>
    <t>Daň z prodeje</t>
  </si>
  <si>
    <t>Doprava</t>
  </si>
  <si>
    <t>Přijatá záloha</t>
  </si>
  <si>
    <t>Celkem</t>
  </si>
  <si>
    <t>CELKEM</t>
  </si>
  <si>
    <t>Zákazníci</t>
  </si>
  <si>
    <t>ZÁKAZNÍCI</t>
  </si>
  <si>
    <t>NÁZEV SPOLEČNOSTI</t>
  </si>
  <si>
    <t>Contoso, s.r.o.</t>
  </si>
  <si>
    <t>KONTAKTNÍ ÚDAJE</t>
  </si>
  <si>
    <t>Michal Formánek</t>
  </si>
  <si>
    <t>Jana Blažková</t>
  </si>
  <si>
    <t>ADRESA</t>
  </si>
  <si>
    <t>Višňová 345</t>
  </si>
  <si>
    <t>Ocelářská 567</t>
  </si>
  <si>
    <t>ADRESA2</t>
  </si>
  <si>
    <t>Apartmá 123</t>
  </si>
  <si>
    <t>MĚSTO</t>
  </si>
  <si>
    <t>Ústí nad Labem</t>
  </si>
  <si>
    <t>Plzeň</t>
  </si>
  <si>
    <t>STÁT</t>
  </si>
  <si>
    <t>Česká republika</t>
  </si>
  <si>
    <t>PSČ</t>
  </si>
  <si>
    <t>326 00</t>
  </si>
  <si>
    <t>TELEFON</t>
  </si>
  <si>
    <t>411 666 230</t>
  </si>
  <si>
    <t>377 564 111</t>
  </si>
  <si>
    <t>E-MAIL</t>
  </si>
  <si>
    <t>michal@vynikajiciweb.cz</t>
  </si>
  <si>
    <t>contoso@vynikajiciweb.cz</t>
  </si>
  <si>
    <t>FAX</t>
  </si>
  <si>
    <t>411 666 231</t>
  </si>
  <si>
    <t>377 564 112</t>
  </si>
  <si>
    <t>Obchodní faktura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</si>
</sst>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[&lt;=99999]###\ ##;##\ ##\ ##"/>
    <numFmt numFmtId="168" formatCode="#,##0.00\ &quot;Kč&quot;"/>
  </numFmts>
  <fonts count="36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28"/>
      <color theme="4"/>
      <name val="Verdana"/>
      <family val="2"/>
    </font>
    <font>
      <sz val="11"/>
      <color rgb="FF707070"/>
      <name val="Source Sans Pro"/>
      <family val="2"/>
    </font>
    <font>
      <sz val="11"/>
      <color theme="3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3"/>
      <name val="Trebuchet MS Bold Italic"/>
    </font>
    <font>
      <sz val="11"/>
      <color theme="0"/>
      <name val="Trebuchet MS Bold Italic"/>
    </font>
    <font>
      <b/>
      <sz val="11"/>
      <color theme="0"/>
      <name val="Source Sans Pro"/>
      <family val="2"/>
    </font>
    <font>
      <sz val="11"/>
      <color theme="3" tint="-0.249977111117893"/>
      <name val="Source Sans Pro"/>
      <family val="2"/>
    </font>
    <font>
      <sz val="10"/>
      <color theme="2" tint="-0.749992370372631"/>
      <name val="Calibri"/>
      <family val="2"/>
      <scheme val="minor"/>
    </font>
    <font>
      <sz val="10"/>
      <color theme="2" tint="-0.749992370372631"/>
      <name val="Source Sans Pro"/>
      <family val="2"/>
    </font>
    <font>
      <sz val="11"/>
      <color theme="2" tint="-0.749992370372631"/>
      <name val="Source Sans Pro"/>
      <family val="2"/>
    </font>
    <font>
      <b/>
      <sz val="11"/>
      <color theme="2" tint="-0.749992370372631"/>
      <name val="Source Sans Pro"/>
      <family val="2"/>
    </font>
    <font>
      <sz val="9"/>
      <color theme="2" tint="-0.749992370372631"/>
      <name val="Source Sans Pro"/>
      <family val="2"/>
    </font>
    <font>
      <b/>
      <sz val="28"/>
      <color theme="4" tint="-0.499984740745262"/>
      <name val="Trebuchet MS"/>
      <family val="2"/>
    </font>
    <font>
      <b/>
      <sz val="22"/>
      <color theme="4" tint="-0.499984740745262"/>
      <name val="Trebuchet MS Bold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0">
    <border>
      <left/>
      <right/>
      <top/>
      <bottom/>
      <diagonal/>
    </border>
    <border>
      <left/>
      <right style="thick">
        <color theme="4" tint="-0.249946592608417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"/>
      </bottom>
      <diagonal/>
    </border>
    <border>
      <left/>
      <right/>
      <top style="thin">
        <color theme="2" tint="-0.249946592608417"/>
      </top>
      <bottom style="thin">
        <color theme="2" tint="-0.249946592608417"/>
      </bottom>
      <diagonal/>
    </border>
    <border>
      <left/>
      <right/>
      <top/>
      <bottom style="thin">
        <color theme="3" tint="0.599963377788628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0" fontId="7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Protection="0">
      <alignment horizontal="left" wrapText="1" indent="2"/>
    </xf>
    <xf numFmtId="0" fontId="8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 wrapText="1"/>
    </xf>
    <xf numFmtId="2" fontId="4" fillId="0" borderId="0" applyFill="0" applyBorder="0" applyProtection="0">
      <alignment horizontal="left" vertical="center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7" fillId="0" borderId="0" applyNumberFormat="0" applyFill="0" applyProtection="0">
      <alignment horizontal="right" vertical="top" indent="2"/>
    </xf>
    <xf numFmtId="0" fontId="7" fillId="0" borderId="0" applyNumberFormat="0" applyFill="0" applyBorder="0" applyProtection="0">
      <alignment horizontal="right" indent="2"/>
    </xf>
    <xf numFmtId="0" fontId="7" fillId="2" borderId="2" applyNumberFormat="0" applyFont="0" applyAlignment="0" applyProtection="0"/>
    <xf numFmtId="0" fontId="6" fillId="0" borderId="3" applyNumberFormat="0" applyFill="0" applyAlignment="0" applyProtection="0"/>
    <xf numFmtId="0" fontId="7" fillId="0" borderId="1" applyNumberFormat="0" applyFont="0" applyFill="0" applyAlignment="0">
      <alignment vertical="center"/>
    </xf>
    <xf numFmtId="14" fontId="7" fillId="0" borderId="0" applyFont="0" applyFill="0" applyBorder="0" applyAlignment="0" applyProtection="0">
      <alignment horizontal="left" vertical="center"/>
    </xf>
    <xf numFmtId="1" fontId="7" fillId="0" borderId="0" applyFont="0" applyFill="0" applyBorder="0" applyProtection="0">
      <alignment vertical="center"/>
    </xf>
    <xf numFmtId="167" fontId="7" fillId="0" borderId="0" applyFont="0" applyFill="0" applyBorder="0" applyProtection="0">
      <alignment horizontal="left" vertical="center"/>
    </xf>
    <xf numFmtId="0" fontId="7" fillId="0" borderId="0" applyNumberFormat="0" applyFill="0" applyBorder="0" applyProtection="0"/>
    <xf numFmtId="166" fontId="5" fillId="0" borderId="0" applyNumberFormat="0">
      <alignment horizontal="left" vertical="top" wrapText="1"/>
    </xf>
    <xf numFmtId="0" fontId="5" fillId="0" borderId="0" applyNumberFormat="0" applyFill="0" applyBorder="0">
      <alignment horizontal="right" vertical="center" wrapText="1"/>
    </xf>
    <xf numFmtId="0" fontId="7" fillId="0" borderId="0" applyNumberFormat="0" applyFont="0" applyFill="0" applyBorder="0">
      <alignment horizontal="left" vertical="center" wrapText="1"/>
    </xf>
    <xf numFmtId="0" fontId="9" fillId="0" borderId="0" applyNumberFormat="0" applyFill="0" applyBorder="0">
      <alignment horizontal="center" vertical="center" wrapText="1"/>
    </xf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6" applyNumberFormat="0" applyAlignment="0" applyProtection="0"/>
    <xf numFmtId="0" fontId="31" fillId="8" borderId="7" applyNumberFormat="0" applyAlignment="0" applyProtection="0"/>
    <xf numFmtId="0" fontId="32" fillId="8" borderId="6" applyNumberFormat="0" applyAlignment="0" applyProtection="0"/>
    <xf numFmtId="0" fontId="33" fillId="0" borderId="8" applyNumberFormat="0" applyFill="0" applyAlignment="0" applyProtection="0"/>
    <xf numFmtId="0" fontId="34" fillId="9" borderId="9" applyNumberFormat="0" applyAlignment="0" applyProtection="0"/>
    <xf numFmtId="0" fontId="35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2">
    <xf numFmtId="0" fontId="0" fillId="0" borderId="0" xfId="0">
      <alignment horizontal="left" vertical="center" wrapText="1"/>
    </xf>
    <xf numFmtId="0" fontId="3" fillId="0" borderId="0" xfId="0" applyFont="1">
      <alignment horizontal="left" vertical="center" wrapText="1"/>
    </xf>
    <xf numFmtId="0" fontId="12" fillId="0" borderId="0" xfId="0" applyFont="1" applyAlignment="1">
      <alignment horizontal="left" vertical="center" wrapText="1" indent="1"/>
    </xf>
    <xf numFmtId="0" fontId="11" fillId="0" borderId="0" xfId="19" applyFont="1" applyAlignment="1">
      <alignment horizontal="left" indent="1"/>
    </xf>
    <xf numFmtId="0" fontId="12" fillId="0" borderId="0" xfId="0" applyFont="1">
      <alignment horizontal="left" vertical="center" wrapText="1"/>
    </xf>
    <xf numFmtId="0" fontId="15" fillId="0" borderId="0" xfId="23" applyFont="1" applyFill="1" applyAlignment="1">
      <alignment horizontal="center" vertical="top" wrapText="1"/>
    </xf>
    <xf numFmtId="0" fontId="16" fillId="0" borderId="0" xfId="0" applyFont="1">
      <alignment horizontal="left" vertical="center" wrapText="1"/>
    </xf>
    <xf numFmtId="0" fontId="17" fillId="0" borderId="0" xfId="23" quotePrefix="1" applyFont="1">
      <alignment horizontal="center" vertical="center" wrapText="1"/>
    </xf>
    <xf numFmtId="9" fontId="14" fillId="0" borderId="3" xfId="4" applyFont="1" applyFill="1" applyBorder="1" applyProtection="1">
      <alignment horizontal="right" vertical="center" indent="1"/>
    </xf>
    <xf numFmtId="0" fontId="13" fillId="0" borderId="5" xfId="14" applyFont="1" applyFill="1" applyBorder="1" applyAlignment="1" applyProtection="1">
      <alignment horizontal="left" vertical="center" indent="1"/>
    </xf>
    <xf numFmtId="0" fontId="13" fillId="0" borderId="3" xfId="14" applyFont="1" applyFill="1" applyAlignment="1" applyProtection="1">
      <alignment horizontal="left" vertical="center" indent="1"/>
    </xf>
    <xf numFmtId="0" fontId="13" fillId="0" borderId="4" xfId="14" applyFont="1" applyFill="1" applyBorder="1" applyAlignment="1" applyProtection="1">
      <alignment horizontal="left" vertical="center" indent="1"/>
    </xf>
    <xf numFmtId="0" fontId="13" fillId="0" borderId="0" xfId="14" applyFont="1" applyFill="1" applyBorder="1" applyAlignment="1" applyProtection="1">
      <alignment horizontal="left" vertical="center" indent="1"/>
    </xf>
    <xf numFmtId="0" fontId="18" fillId="3" borderId="0" xfId="21" applyFont="1" applyFill="1" applyBorder="1" applyAlignment="1">
      <alignment horizontal="center" vertical="center" wrapText="1"/>
    </xf>
    <xf numFmtId="0" fontId="18" fillId="3" borderId="0" xfId="21" applyFont="1" applyFill="1" applyBorder="1" applyAlignment="1">
      <alignment horizontal="right" vertical="center" wrapText="1" indent="1"/>
    </xf>
    <xf numFmtId="0" fontId="18" fillId="3" borderId="0" xfId="14" applyFont="1" applyFill="1" applyBorder="1" applyAlignment="1" applyProtection="1">
      <alignment horizontal="left" vertical="center" inden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1" applyFont="1" applyFill="1" applyBorder="1" applyAlignment="1" applyProtection="1">
      <alignment vertical="center" wrapText="1"/>
    </xf>
    <xf numFmtId="1" fontId="19" fillId="0" borderId="0" xfId="17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>
      <alignment horizontal="left" vertical="center" wrapText="1"/>
    </xf>
    <xf numFmtId="0" fontId="22" fillId="0" borderId="0" xfId="11" applyFont="1" applyAlignment="1">
      <alignment horizontal="left" vertical="top" indent="1"/>
    </xf>
    <xf numFmtId="166" fontId="23" fillId="0" borderId="0" xfId="20" applyNumberFormat="1" applyFont="1" applyAlignment="1">
      <alignment horizontal="left" vertical="top" wrapText="1" indent="1"/>
    </xf>
    <xf numFmtId="167" fontId="23" fillId="0" borderId="0" xfId="18" applyFont="1" applyAlignment="1">
      <alignment horizontal="left" vertical="top" wrapText="1" indent="1"/>
    </xf>
    <xf numFmtId="0" fontId="22" fillId="0" borderId="0" xfId="11" applyFont="1" applyAlignment="1">
      <alignment horizontal="left" vertical="top" indent="2"/>
    </xf>
    <xf numFmtId="0" fontId="23" fillId="0" borderId="0" xfId="20" applyNumberFormat="1" applyFont="1">
      <alignment horizontal="left" vertical="top" wrapText="1"/>
    </xf>
    <xf numFmtId="167" fontId="23" fillId="0" borderId="0" xfId="18" applyFont="1" applyBorder="1" applyAlignment="1">
      <alignment horizontal="left" vertical="top" wrapText="1" indent="1"/>
    </xf>
    <xf numFmtId="14" fontId="23" fillId="0" borderId="0" xfId="20" applyNumberFormat="1" applyFont="1">
      <alignment horizontal="left" vertical="top" wrapText="1"/>
    </xf>
    <xf numFmtId="166" fontId="23" fillId="0" borderId="0" xfId="20" applyNumberFormat="1" applyFont="1">
      <alignment horizontal="left" vertical="top" wrapText="1"/>
    </xf>
    <xf numFmtId="0" fontId="24" fillId="0" borderId="0" xfId="0" applyFont="1" applyAlignment="1">
      <alignment horizontal="left" vertical="top" indent="1"/>
    </xf>
    <xf numFmtId="0" fontId="21" fillId="0" borderId="0" xfId="0" applyFont="1" applyAlignment="1">
      <alignment horizontal="left" vertical="top" wrapText="1"/>
    </xf>
    <xf numFmtId="0" fontId="22" fillId="0" borderId="0" xfId="2" applyFont="1" applyAlignment="1">
      <alignment horizontal="left" wrapText="1" indent="1"/>
    </xf>
    <xf numFmtId="0" fontId="22" fillId="0" borderId="0" xfId="3" applyFont="1" applyAlignment="1">
      <alignment horizontal="left" vertical="top" wrapText="1" indent="1"/>
    </xf>
    <xf numFmtId="2" fontId="26" fillId="0" borderId="0" xfId="6" applyFont="1" applyAlignment="1">
      <alignment horizontal="left" vertical="center" inden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22" applyFont="1" applyFill="1" applyBorder="1" applyAlignment="1">
      <alignment horizontal="left" vertical="center" wrapText="1" indent="1"/>
    </xf>
    <xf numFmtId="0" fontId="18" fillId="0" borderId="0" xfId="22" applyFont="1" applyFill="1" applyBorder="1" applyAlignment="1">
      <alignment horizontal="center" vertical="center" wrapText="1"/>
    </xf>
    <xf numFmtId="0" fontId="18" fillId="0" borderId="0" xfId="21" applyFont="1" applyFill="1" applyBorder="1" applyAlignment="1">
      <alignment horizontal="center" vertical="center" wrapText="1"/>
    </xf>
    <xf numFmtId="14" fontId="19" fillId="0" borderId="0" xfId="16" applyFont="1" applyFill="1" applyBorder="1" applyAlignment="1">
      <alignment horizontal="left" vertical="center" wrapText="1" indent="1"/>
    </xf>
    <xf numFmtId="0" fontId="19" fillId="0" borderId="0" xfId="22" applyFont="1" applyFill="1" applyBorder="1" applyAlignment="1">
      <alignment horizontal="center" vertical="center" wrapText="1"/>
    </xf>
    <xf numFmtId="166" fontId="23" fillId="0" borderId="0" xfId="20" applyNumberFormat="1" applyFont="1" applyAlignment="1">
      <alignment horizontal="left" vertical="top" indent="1"/>
    </xf>
    <xf numFmtId="167" fontId="22" fillId="0" borderId="0" xfId="18" applyFont="1" applyAlignment="1">
      <alignment horizontal="left" wrapText="1" indent="1"/>
    </xf>
    <xf numFmtId="167" fontId="22" fillId="0" borderId="0" xfId="3" applyNumberFormat="1" applyFont="1" applyAlignment="1">
      <alignment horizontal="left" vertical="top" wrapText="1" indent="1"/>
    </xf>
    <xf numFmtId="168" fontId="19" fillId="0" borderId="0" xfId="9" applyFont="1" applyFill="1" applyBorder="1" applyAlignment="1">
      <alignment horizontal="center" vertical="center"/>
    </xf>
    <xf numFmtId="168" fontId="19" fillId="0" borderId="0" xfId="10" applyFont="1" applyFill="1" applyBorder="1">
      <alignment horizontal="right" vertical="center" indent="1"/>
    </xf>
    <xf numFmtId="168" fontId="14" fillId="0" borderId="3" xfId="10" applyFont="1" applyFill="1" applyBorder="1" applyProtection="1">
      <alignment horizontal="right" vertical="center" indent="1"/>
    </xf>
    <xf numFmtId="168" fontId="14" fillId="0" borderId="4" xfId="10" applyFont="1" applyFill="1" applyBorder="1" applyProtection="1">
      <alignment horizontal="right" vertical="center" indent="1"/>
    </xf>
    <xf numFmtId="168" fontId="14" fillId="0" borderId="0" xfId="10" applyFont="1" applyFill="1" applyBorder="1" applyProtection="1">
      <alignment horizontal="right" vertical="center" indent="1"/>
    </xf>
    <xf numFmtId="168" fontId="15" fillId="3" borderId="0" xfId="10" applyFont="1" applyFill="1" applyBorder="1" applyProtection="1">
      <alignment horizontal="right" vertical="center" indent="1"/>
    </xf>
    <xf numFmtId="168" fontId="14" fillId="0" borderId="5" xfId="10" applyFont="1" applyFill="1" applyBorder="1" applyProtection="1">
      <alignment horizontal="right" vertical="center" indent="1"/>
    </xf>
    <xf numFmtId="0" fontId="22" fillId="0" borderId="0" xfId="1" applyFont="1" applyBorder="1" applyAlignment="1">
      <alignment wrapText="1"/>
    </xf>
    <xf numFmtId="0" fontId="22" fillId="0" borderId="0" xfId="1" applyFont="1" applyBorder="1" applyAlignment="1">
      <alignment vertical="top" wrapText="1"/>
    </xf>
    <xf numFmtId="2" fontId="25" fillId="0" borderId="0" xfId="6" applyFont="1" applyBorder="1" applyAlignment="1">
      <alignment horizontal="left" vertical="center" wrapText="1"/>
    </xf>
    <xf numFmtId="2" fontId="10" fillId="0" borderId="0" xfId="6" applyFont="1" applyBorder="1" applyAlignment="1">
      <alignment horizontal="left" vertical="center" wrapText="1"/>
    </xf>
    <xf numFmtId="167" fontId="19" fillId="0" borderId="0" xfId="18" applyFont="1" applyFill="1" applyBorder="1" applyAlignment="1" applyProtection="1">
      <alignment horizontal="left" vertical="center"/>
    </xf>
  </cellXfs>
  <cellStyles count="57">
    <cellStyle name="20 % – Zvýraznění 1" xfId="34" builtinId="30" customBuiltin="1"/>
    <cellStyle name="20 % – Zvýraznění 2" xfId="38" builtinId="34" customBuiltin="1"/>
    <cellStyle name="20 % – Zvýraznění 3" xfId="42" builtinId="38" customBuiltin="1"/>
    <cellStyle name="20 % – Zvýraznění 4" xfId="46" builtinId="42" customBuiltin="1"/>
    <cellStyle name="20 % – Zvýraznění 5" xfId="50" builtinId="46" customBuiltin="1"/>
    <cellStyle name="20 % – Zvýraznění 6" xfId="54" builtinId="50" customBuiltin="1"/>
    <cellStyle name="40 % – Zvýraznění 1" xfId="35" builtinId="31" customBuiltin="1"/>
    <cellStyle name="40 % – Zvýraznění 2" xfId="39" builtinId="35" customBuiltin="1"/>
    <cellStyle name="40 % – Zvýraznění 3" xfId="43" builtinId="39" customBuiltin="1"/>
    <cellStyle name="40 % – Zvýraznění 4" xfId="47" builtinId="43" customBuiltin="1"/>
    <cellStyle name="40 % – Zvýraznění 5" xfId="51" builtinId="47" customBuiltin="1"/>
    <cellStyle name="40 % – Zvýraznění 6" xfId="55" builtinId="51" customBuiltin="1"/>
    <cellStyle name="60 % – Zvýraznění 1" xfId="36" builtinId="32" customBuiltin="1"/>
    <cellStyle name="60 % – Zvýraznění 2" xfId="40" builtinId="36" customBuiltin="1"/>
    <cellStyle name="60 % – Zvýraznění 3" xfId="44" builtinId="40" customBuiltin="1"/>
    <cellStyle name="60 % – Zvýraznění 4" xfId="48" builtinId="44" customBuiltin="1"/>
    <cellStyle name="60 % – Zvýraznění 5" xfId="52" builtinId="48" customBuiltin="1"/>
    <cellStyle name="60 % – Zvýraznění 6" xfId="56" builtinId="52" customBuiltin="1"/>
    <cellStyle name="Celkem" xfId="14" builtinId="25" customBuiltin="1"/>
    <cellStyle name="Čárka" xfId="7" builtinId="3" customBuiltin="1"/>
    <cellStyle name="Čárky bez des. míst" xfId="8" builtinId="6" customBuiltin="1"/>
    <cellStyle name="Datum" xfId="16" xr:uid="{00000000-0005-0000-0000-000004000000}"/>
    <cellStyle name="Fakturační údaje" xfId="20" xr:uid="{00000000-0005-0000-0000-00000C000000}"/>
    <cellStyle name="Hypertextový odkaz" xfId="1" builtinId="8" customBuiltin="1"/>
    <cellStyle name="Kontrolní buňka" xfId="31" builtinId="23" customBuiltin="1"/>
    <cellStyle name="Měna" xfId="9" builtinId="4" customBuiltin="1"/>
    <cellStyle name="Měny bez des. míst" xfId="10" builtinId="7" customBuiltin="1"/>
    <cellStyle name="Množství" xfId="17" xr:uid="{00000000-0005-0000-0000-000011000000}"/>
    <cellStyle name="Nadpis 1" xfId="2" builtinId="16" customBuiltin="1"/>
    <cellStyle name="Nadpis 2" xfId="3" builtinId="17" customBuiltin="1"/>
    <cellStyle name="Nadpis 3" xfId="11" builtinId="18" customBuiltin="1"/>
    <cellStyle name="Nadpis 4" xfId="12" builtinId="19" customBuiltin="1"/>
    <cellStyle name="Název" xfId="6" builtinId="15" customBuiltin="1"/>
    <cellStyle name="Neutrální" xfId="26" builtinId="28" customBuiltin="1"/>
    <cellStyle name="Normální" xfId="0" builtinId="0" customBuiltin="1"/>
    <cellStyle name="Podrobnosti v tabulce zarovnané vlevo" xfId="22" xr:uid="{00000000-0005-0000-0000-000013000000}"/>
    <cellStyle name="Použitý hypertextový odkaz" xfId="5" builtinId="9" customBuiltin="1"/>
    <cellStyle name="Poznámka" xfId="13" builtinId="10" customBuiltin="1"/>
    <cellStyle name="Pravé ohraničení" xfId="15" xr:uid="{00000000-0005-0000-0000-000012000000}"/>
    <cellStyle name="Procenta" xfId="4" builtinId="5" customBuiltin="1"/>
    <cellStyle name="Propojená buňka" xfId="30" builtinId="24" customBuiltin="1"/>
    <cellStyle name="Správně" xfId="24" builtinId="26" customBuiltin="1"/>
    <cellStyle name="Špatně" xfId="25" builtinId="27" customBuiltin="1"/>
    <cellStyle name="Telefon" xfId="18" xr:uid="{00000000-0005-0000-0000-000010000000}"/>
    <cellStyle name="Text upozornění" xfId="32" builtinId="11" customBuiltin="1"/>
    <cellStyle name="Vstup" xfId="27" builtinId="20" customBuiltin="1"/>
    <cellStyle name="Výpočet" xfId="29" builtinId="22" customBuiltin="1"/>
    <cellStyle name="Výstup" xfId="28" builtinId="21" customBuiltin="1"/>
    <cellStyle name="Vysvětlující text" xfId="19" builtinId="53" customBuiltin="1"/>
    <cellStyle name="Záhlaví tabulky zarovnané vpravo" xfId="21" xr:uid="{00000000-0005-0000-0000-000014000000}"/>
    <cellStyle name="znavigační buňka" xfId="23" xr:uid="{00000000-0005-0000-0000-000017000000}"/>
    <cellStyle name="Zvýraznění 1" xfId="33" builtinId="29" customBuiltin="1"/>
    <cellStyle name="Zvýraznění 2" xfId="37" builtinId="33" customBuiltin="1"/>
    <cellStyle name="Zvýraznění 3" xfId="41" builtinId="37" customBuiltin="1"/>
    <cellStyle name="Zvýraznění 4" xfId="45" builtinId="41" customBuiltin="1"/>
    <cellStyle name="Zvýraznění 5" xfId="49" builtinId="45" customBuiltin="1"/>
    <cellStyle name="Zvýraznění 6" xfId="53" builtinId="49" customBuiltin="1"/>
  </cellStyles>
  <dxfs count="38"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numFmt numFmtId="167" formatCode="[&lt;=99999]###\ ##;##\ ##\ 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8"/>
        </patternFill>
      </fill>
      <alignment horizontal="general" vertical="center" textRotation="0" indent="0" justifyLastLine="0" shrinkToFit="0" readingOrder="0"/>
    </dxf>
    <dxf>
      <fill>
        <patternFill>
          <bgColor theme="4" tint="0.7999816888943144"/>
        </patternFill>
      </fill>
    </dxf>
    <dxf>
      <font>
        <color theme="0"/>
      </font>
      <fill>
        <patternFill>
          <bgColor theme="1" tint="0.3499862666707358"/>
        </patternFill>
      </fill>
    </dxf>
    <dxf>
      <fill>
        <patternFill>
          <bgColor theme="4" tint="0.7999816888943144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"/>
          <bgColor theme="2"/>
        </patternFill>
      </fill>
    </dxf>
    <dxf>
      <fill>
        <patternFill patternType="solid">
          <fgColor theme="4" tint="0.7999511703848384"/>
          <bgColor theme="2"/>
        </patternFill>
      </fill>
    </dxf>
    <dxf>
      <font>
        <b/>
        <i val="0"/>
      </font>
      <border>
        <bottom style="double">
          <color theme="4" tint="-0.249946592608417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"/>
        </top>
        <bottom style="thick">
          <color theme="4" tint="-0.249946592608417"/>
        </bottom>
        <vertical/>
        <horizontal/>
      </border>
    </dxf>
    <dxf>
      <border diagonalUp="0" diagonalDown="0">
        <left/>
        <right/>
        <top/>
        <bottom style="thick">
          <color theme="4" tint="-0.249946592608417"/>
        </bottom>
        <vertical/>
        <horizontal/>
      </border>
    </dxf>
  </dxfs>
  <tableStyles count="5" defaultPivotStyle="PivotStyleLight16">
    <tableStyle name="Obchodní faktura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Styl tabulky 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Styl tabulky 2" pivot="0" count="1" xr9:uid="{AAC86889-926A-9644-9E30-E6BC94208819}">
      <tableStyleElement type="firstRowStripe" dxfId="29"/>
    </tableStyle>
    <tableStyle name="Styl tabulky 3" pivot="0" count="1" xr9:uid="{5A480686-C0EA-C14B-997D-F309FB808E8A}">
      <tableStyleElement type="firstRowStripe" dxfId="28"/>
    </tableStyle>
    <tableStyle name="Styl tabulky 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Z&#225;kazn&#237;ci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Obchodn&#237; faktura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Šipka: Pětiúhelník 2" descr="Výběrem přejdete na list Zákazníci.">
          <a:hlinkClick xmlns:r="http://schemas.openxmlformats.org/officeDocument/2006/relationships" r:id="rId1" tooltip="Výběrem přejdete na list Zákazníci.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 b="1">
              <a:ln>
                <a:noFill/>
              </a:ln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Zákazníci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Šipka: Pětiúhelník 1" descr="Výběrem této možnosti přejdete na list Obchodní faktura.">
          <a:hlinkClick xmlns:r="http://schemas.openxmlformats.org/officeDocument/2006/relationships" r:id="rId1" tooltip="Výběrem této možnosti přejdete na list Obchodní faktura.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 b="1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Obchodní</a:t>
          </a:r>
          <a:r>
            <a:rPr lang="cs" sz="1100" b="1" baseline="0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 faktura</a:t>
          </a:r>
          <a:endParaRPr lang="en-US" sz="1100" b="1">
            <a:solidFill>
              <a:schemeClr val="bg1"/>
            </a:solidFill>
            <a:latin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oložkyFaktury" displayName="PoložkyFaktury" ref="B8:H13" headerRowDxfId="25" dataDxfId="24" totalsRowDxfId="22" tableBorderDxfId="23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UM" totalsRowLabel="Celkem" dataDxfId="21" dataCellStyle="Datum"/>
    <tableColumn id="1" xr3:uid="{00000000-0010-0000-0000-000001000000}" name="Č. POLOŽKY" dataDxfId="20" dataCellStyle="Podrobnosti v tabulce zarovnané vlevo"/>
    <tableColumn id="2" xr3:uid="{00000000-0010-0000-0000-000002000000}" name="POPIS" dataDxfId="19" dataCellStyle="Podrobnosti v tabulce zarovnané vlevo"/>
    <tableColumn id="3" xr3:uid="{00000000-0010-0000-0000-000003000000}" name="MNOŽSTVÍ" dataDxfId="18"/>
    <tableColumn id="4" xr3:uid="{00000000-0010-0000-0000-000004000000}" name="JEDN. CENA" dataDxfId="17"/>
    <tableColumn id="5" xr3:uid="{00000000-0010-0000-0000-000005000000}" name="SLEVA" dataDxfId="16"/>
    <tableColumn id="6" xr3:uid="{00000000-0010-0000-0000-000006000000}" name="CELKEM" dataDxfId="15">
      <calculatedColumnFormula>IF(AND(PoložkyFaktury[[#This Row],[MNOŽSTVÍ]]&lt;&gt;"",PoložkyFaktury[[#This Row],[JEDN. CENA]]&lt;&gt;""),(PoložkyFaktury[[#This Row],[MNOŽSTVÍ]]*PoložkyFaktury[[#This Row],[JEDN. CENA]])-PoložkyFaktury[[#This Row],[SLEVA]],"")</calculatedColumnFormula>
    </tableColumn>
  </tableColumns>
  <tableStyleInfo name="Styl tabulky 4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číslo položky, popis, množství, jednotkovou cenu a slevu. Celková hodnota se automaticky počítá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eznamZákazníků" displayName="SeznamZákazníků" ref="B2:K4" headerRowDxfId="14" dataDxfId="13" totalsRowDxfId="11" tableBorderDxfId="12">
  <autoFilter ref="B2:K4" xr:uid="{00000000-0009-0000-0100-000001000000}"/>
  <tableColumns count="10">
    <tableColumn id="2" xr3:uid="{00000000-0010-0000-0100-000002000000}" name="NÁZEV SPOLEČNOSTI" dataDxfId="10"/>
    <tableColumn id="3" xr3:uid="{00000000-0010-0000-0100-000003000000}" name="KONTAKTNÍ ÚDAJE" dataDxfId="9"/>
    <tableColumn id="4" xr3:uid="{00000000-0010-0000-0100-000004000000}" name="ADRESA" dataDxfId="8"/>
    <tableColumn id="1" xr3:uid="{00000000-0010-0000-0100-000001000000}" name="ADRESA2" dataDxfId="7"/>
    <tableColumn id="5" xr3:uid="{00000000-0010-0000-0100-000005000000}" name="MĚSTO" dataDxfId="6"/>
    <tableColumn id="6" xr3:uid="{00000000-0010-0000-0100-000006000000}" name="STÁT" dataDxfId="5"/>
    <tableColumn id="7" xr3:uid="{00000000-0010-0000-0100-000007000000}" name="PSČ" dataDxfId="4"/>
    <tableColumn id="8" xr3:uid="{00000000-0010-0000-0100-000008000000}" name="TELEFON" dataDxfId="3" dataCellStyle="Telefon"/>
    <tableColumn id="10" xr3:uid="{00000000-0010-0000-0100-00000A000000}" name="E-MAIL" dataDxfId="2"/>
    <tableColumn id="11" xr3:uid="{00000000-0010-0000-0100-00000B000000}" name="FAX" dataDxfId="1" dataCellStyle="Telefon"/>
  </tableColumns>
  <tableStyleInfo name="Styl tabulky 4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odrobnosti o zákaznících, jako je název společnosti, jméno kontaktu, adresa, telefon, e-mail a faxové číslo.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26953125" defaultRowHeight="30" customHeight="1"/>
  <cols>
    <col min="1" max="1" width="2.7265625" customWidth="1"/>
    <col min="2" max="2" width="19.26953125" style="1" customWidth="1"/>
    <col min="3" max="3" width="42.7265625" style="1" customWidth="1"/>
    <col min="4" max="4" width="19.26953125" style="1" customWidth="1"/>
    <col min="5" max="5" width="22.1796875" style="1" customWidth="1"/>
    <col min="6" max="6" width="19.26953125" style="1" customWidth="1"/>
    <col min="7" max="7" width="22.7265625" style="1" customWidth="1"/>
    <col min="8" max="8" width="19.26953125" style="1" customWidth="1"/>
    <col min="9" max="9" width="2.7265625" customWidth="1"/>
    <col min="10" max="10" width="22.7265625" customWidth="1"/>
  </cols>
  <sheetData>
    <row r="1" spans="2:10" ht="22.15" customHeight="1">
      <c r="B1" s="59" t="s">
        <v>0</v>
      </c>
      <c r="C1" s="60"/>
      <c r="D1" s="60"/>
      <c r="E1" s="37" t="s">
        <v>12</v>
      </c>
      <c r="F1" s="48" t="s">
        <v>15</v>
      </c>
      <c r="G1" s="57" t="s">
        <v>18</v>
      </c>
      <c r="H1" s="57"/>
      <c r="I1" s="4"/>
      <c r="J1" s="5" t="s">
        <v>31</v>
      </c>
    </row>
    <row r="2" spans="2:10" ht="28.9" customHeight="1">
      <c r="B2" s="60"/>
      <c r="C2" s="60"/>
      <c r="D2" s="60"/>
      <c r="E2" s="38" t="s">
        <v>13</v>
      </c>
      <c r="F2" s="49" t="s">
        <v>16</v>
      </c>
      <c r="G2" s="58" t="s">
        <v>19</v>
      </c>
      <c r="H2" s="58"/>
      <c r="I2" s="4"/>
      <c r="J2" s="4"/>
    </row>
    <row r="3" spans="2:10" ht="30" customHeight="1">
      <c r="B3" s="24"/>
      <c r="C3" s="24"/>
      <c r="D3" s="24"/>
      <c r="E3" s="25"/>
      <c r="F3" s="25"/>
      <c r="G3" s="26"/>
      <c r="H3" s="26"/>
      <c r="I3" s="4"/>
      <c r="J3" s="4"/>
    </row>
    <row r="4" spans="2:10" ht="30" customHeight="1">
      <c r="B4" s="27" t="s">
        <v>1</v>
      </c>
      <c r="C4" s="28" t="s">
        <v>5</v>
      </c>
      <c r="D4" s="27" t="s">
        <v>7</v>
      </c>
      <c r="E4" s="29" t="str">
        <f>IFERROR(VLOOKUP(NázevFaktury,SeznamZákazníků[],8,FALSE),"")</f>
        <v>411 666 230</v>
      </c>
      <c r="F4" s="29"/>
      <c r="G4" s="30" t="s">
        <v>20</v>
      </c>
      <c r="H4" s="31">
        <v>34567</v>
      </c>
    </row>
    <row r="5" spans="2:10" ht="30" customHeight="1">
      <c r="B5" s="27" t="s">
        <v>2</v>
      </c>
      <c r="C5" s="28" t="str">
        <f>IFERROR(VLOOKUP(NázevFaktury,SeznamZákazníků[],3,FALSE),"")</f>
        <v>Višňová 345</v>
      </c>
      <c r="D5" s="27" t="s">
        <v>8</v>
      </c>
      <c r="E5" s="32" t="str">
        <f>IFERROR(VLOOKUP(NázevFaktury,SeznamZákazníků[],10,FALSE),"")</f>
        <v>411 666 231</v>
      </c>
      <c r="F5" s="32"/>
      <c r="G5" s="30" t="s">
        <v>21</v>
      </c>
      <c r="H5" s="33">
        <f ca="1">TODAY()</f>
        <v>44903</v>
      </c>
    </row>
    <row r="6" spans="2:10" ht="30" customHeight="1">
      <c r="B6" s="27"/>
      <c r="C6" s="28" t="str">
        <f>IF(VLOOKUP(NázevFaktury,SeznamZákazníků[],4,FALSE)&lt;&gt;"",VLOOKUP(NázevFaktury,SeznamZákazníků[],4,FALSE),IF(VLOOKUP(NázevFaktury,SeznamZákazníků[],5,FALSE)&lt;&gt;"",CONCATENATE(VLOOKUP(NázevFaktury,SeznamZákazníků[],5,FALSE),", ",VLOOKUP(NázevFaktury,SeznamZákazníků[],6,FALSE)," ",VLOOKUP(NázevFaktury,SeznamZákazníků[],7,FALSE)),CONCATENATE(VLOOKUP(NázevFaktury,SeznamZákazníků[],6,FALSE)," ",VLOOKUP(NázevFaktury,SeznamZákazníků[],7,FALSE))))</f>
        <v>Apartmá 123</v>
      </c>
      <c r="D6" s="27" t="s">
        <v>9</v>
      </c>
      <c r="E6" s="47" t="str">
        <f>IFERROR(VLOOKUP(NázevFaktury,SeznamZákazníků[],9,FALSE),"")</f>
        <v>michal@vynikajiciweb.cz</v>
      </c>
      <c r="F6" s="28"/>
      <c r="G6" s="30" t="s">
        <v>22</v>
      </c>
      <c r="H6" s="34" t="str">
        <f>IFERROR(VLOOKUP(NázevFaktury,SeznamZákazníků[],2,FALSE),"")</f>
        <v>Michal Formánek</v>
      </c>
    </row>
    <row r="7" spans="2:10" ht="30" customHeight="1">
      <c r="B7" s="27"/>
      <c r="C7" s="28" t="str">
        <f>IF(VLOOKUP(NázevFaktury,SeznamZákazníků[],4,FALSE)="","",IF(VLOOKUP(NázevFaktury,SeznamZákazníků[],5,FALSE)&lt;&gt;"",CONCATENATE(VLOOKUP(NázevFaktury,SeznamZákazníků[],5,FALSE),", ",VLOOKUP(NázevFaktury,SeznamZákazníků[],6,FALSE)," ",VLOOKUP(NázevFaktury,SeznamZákazníků[],7,FALSE)),CONCATENATE(VLOOKUP(NázevFaktury,SeznamZákazníků[],6,FALSE)," ",VLOOKUP(NázevFaktury,SeznamZákazníků[],7,FALSE))))</f>
        <v>Ústí nad Labem, Česká republika 12345</v>
      </c>
      <c r="D7" s="25"/>
      <c r="E7" s="25"/>
      <c r="F7" s="35"/>
      <c r="G7" s="36"/>
      <c r="H7" s="26"/>
    </row>
    <row r="8" spans="2:10" ht="30" customHeight="1">
      <c r="B8" s="42" t="s">
        <v>3</v>
      </c>
      <c r="C8" s="43" t="s">
        <v>6</v>
      </c>
      <c r="D8" s="43" t="s">
        <v>10</v>
      </c>
      <c r="E8" s="44" t="s">
        <v>14</v>
      </c>
      <c r="F8" s="13" t="s">
        <v>17</v>
      </c>
      <c r="G8" s="13" t="s">
        <v>23</v>
      </c>
      <c r="H8" s="14" t="s">
        <v>30</v>
      </c>
    </row>
    <row r="9" spans="2:10" ht="30" customHeight="1">
      <c r="B9" s="45">
        <f ca="1">TODAY()</f>
        <v>44903</v>
      </c>
      <c r="C9" s="46">
        <v>789807</v>
      </c>
      <c r="D9" s="46" t="s">
        <v>11</v>
      </c>
      <c r="E9" s="23">
        <v>4</v>
      </c>
      <c r="F9" s="50">
        <v>10</v>
      </c>
      <c r="G9" s="50">
        <v>2</v>
      </c>
      <c r="H9" s="51">
        <f>IF(AND(PoložkyFaktury[[#This Row],[MNOŽSTVÍ]]&lt;&gt;"",PoložkyFaktury[[#This Row],[JEDN. CENA]]&lt;&gt;""),(PoložkyFaktury[[#This Row],[MNOŽSTVÍ]]*PoložkyFaktury[[#This Row],[JEDN. CENA]])-PoložkyFaktury[[#This Row],[SLEVA]],"")</f>
        <v>38</v>
      </c>
    </row>
    <row r="10" spans="2:10" ht="30" customHeight="1">
      <c r="B10" s="45"/>
      <c r="C10" s="46"/>
      <c r="D10" s="46"/>
      <c r="E10" s="23"/>
      <c r="F10" s="50"/>
      <c r="G10" s="50"/>
      <c r="H10" s="50" t="str">
        <f>IF(AND(PoložkyFaktury[[#This Row],[MNOŽSTVÍ]]&lt;&gt;"",PoložkyFaktury[[#This Row],[JEDN. CENA]]&lt;&gt;""),(PoložkyFaktury[[#This Row],[MNOŽSTVÍ]]*PoložkyFaktury[[#This Row],[JEDN. CENA]])-PoložkyFaktury[[#This Row],[SLEVA]],"")</f>
        <v/>
      </c>
    </row>
    <row r="11" spans="2:10" ht="30" customHeight="1">
      <c r="B11" s="45"/>
      <c r="C11" s="46"/>
      <c r="D11" s="46"/>
      <c r="E11" s="23"/>
      <c r="F11" s="50"/>
      <c r="G11" s="50"/>
      <c r="H11" s="50" t="str">
        <f>IF(AND(PoložkyFaktury[[#This Row],[MNOŽSTVÍ]]&lt;&gt;"",PoložkyFaktury[[#This Row],[JEDN. CENA]]&lt;&gt;""),(PoložkyFaktury[[#This Row],[MNOŽSTVÍ]]*PoložkyFaktury[[#This Row],[JEDN. CENA]])-PoložkyFaktury[[#This Row],[SLEVA]],"")</f>
        <v/>
      </c>
    </row>
    <row r="12" spans="2:10" ht="30" customHeight="1">
      <c r="B12" s="45"/>
      <c r="C12" s="46"/>
      <c r="D12" s="46"/>
      <c r="E12" s="23"/>
      <c r="F12" s="50"/>
      <c r="G12" s="50"/>
      <c r="H12" s="50" t="str">
        <f>IF(AND(PoložkyFaktury[[#This Row],[MNOŽSTVÍ]]&lt;&gt;"",PoložkyFaktury[[#This Row],[JEDN. CENA]]&lt;&gt;""),(PoložkyFaktury[[#This Row],[MNOŽSTVÍ]]*PoložkyFaktury[[#This Row],[JEDN. CENA]])-PoložkyFaktury[[#This Row],[SLEVA]],"")</f>
        <v/>
      </c>
    </row>
    <row r="13" spans="2:10" ht="30" customHeight="1">
      <c r="B13" s="45"/>
      <c r="C13" s="46"/>
      <c r="D13" s="46"/>
      <c r="E13" s="23"/>
      <c r="F13" s="50"/>
      <c r="G13" s="50"/>
      <c r="H13" s="50" t="str">
        <f>IF(AND(PoložkyFaktury[[#This Row],[MNOŽSTVÍ]]&lt;&gt;"",PoložkyFaktury[[#This Row],[JEDN. CENA]]&lt;&gt;""),(PoložkyFaktury[[#This Row],[MNOŽSTVÍ]]*PoložkyFaktury[[#This Row],[JEDN. CENA]])-PoložkyFaktury[[#This Row],[SLEVA]],"")</f>
        <v/>
      </c>
    </row>
    <row r="14" spans="2:10" ht="30" customHeight="1">
      <c r="B14" s="2"/>
      <c r="C14" s="2"/>
      <c r="D14" s="2"/>
      <c r="E14" s="2"/>
      <c r="F14" s="2"/>
      <c r="G14" s="9" t="s">
        <v>24</v>
      </c>
      <c r="H14" s="56">
        <f>SUM(PoložkyFaktury[CELKEM])</f>
        <v>38</v>
      </c>
    </row>
    <row r="15" spans="2:10" ht="30" customHeight="1">
      <c r="B15" s="2"/>
      <c r="C15" s="2"/>
      <c r="D15" s="2"/>
      <c r="E15" s="2"/>
      <c r="F15" s="2"/>
      <c r="G15" s="10" t="s">
        <v>25</v>
      </c>
      <c r="H15" s="8">
        <v>0.089</v>
      </c>
    </row>
    <row r="16" spans="2:10" ht="30" customHeight="1">
      <c r="B16" s="2"/>
      <c r="C16" s="2"/>
      <c r="D16" s="2"/>
      <c r="E16" s="2"/>
      <c r="F16" s="2"/>
      <c r="G16" s="10" t="s">
        <v>26</v>
      </c>
      <c r="H16" s="52">
        <f>MezisoučetFaktury*SazbaDPH</f>
        <v>3.3819999999999997</v>
      </c>
    </row>
    <row r="17" spans="2:8" ht="30" customHeight="1">
      <c r="B17" s="2"/>
      <c r="C17" s="2"/>
      <c r="D17" s="2"/>
      <c r="E17" s="2"/>
      <c r="F17" s="2"/>
      <c r="G17" s="11" t="s">
        <v>27</v>
      </c>
      <c r="H17" s="53">
        <v>5</v>
      </c>
    </row>
    <row r="18" spans="2:8" ht="30" customHeight="1">
      <c r="B18" s="3" t="str">
        <f>"Příjemce všech plateb: "&amp;UPPER(NázevSpolečnosti)&amp;"."</f>
        <v>Příjemce všech plateb: HRAČKY ŽERYK.</v>
      </c>
      <c r="C18" s="3"/>
      <c r="D18" s="3"/>
      <c r="E18" s="3"/>
      <c r="F18" s="3"/>
      <c r="G18" s="12" t="s">
        <v>28</v>
      </c>
      <c r="H18" s="54">
        <v>0</v>
      </c>
    </row>
    <row r="19" spans="2:8" ht="30" customHeight="1">
      <c r="B19" s="3" t="s">
        <v>4</v>
      </c>
      <c r="C19" s="3"/>
      <c r="D19" s="3"/>
      <c r="E19" s="3"/>
      <c r="F19" s="3"/>
      <c r="G19" s="15" t="s">
        <v>29</v>
      </c>
      <c r="H19" s="55">
        <f>MezisoučetFaktury+DPH+Doprava-Vklad</f>
        <v>46.382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2" type="noConversion"/>
  <conditionalFormatting sqref="E6">
    <cfRule type="expression" dxfId="0" priority="1">
      <formula>$E$6&lt;&gt;""</formula>
    </cfRule>
  </conditionalFormatting>
  <dataValidations xWindow="956" yWindow="463" count="48">
    <dataValidation type="list" allowBlank="1" showInputMessage="1" prompt="V této buňce vyberte jméno zákazníka. Stisknutím kombinace kláves ALT+ŠIPKA DOLŮ otevřete rozevírací seznam a stisknutím klávesy ENTER proveďte výběr. Pokud chcete rozbalit seznam výběru, na listu zákazníků přidejte další zákazníky." sqref="C4" xr:uid="{00000000-0002-0000-0000-000000000000}">
      <formula1>VyhledáníZákazníka</formula1>
    </dataValidation>
    <dataValidation allowBlank="1" showInputMessage="1" showErrorMessage="1" prompt="Do této buňky zadejte adresu příjemce faktury." sqref="E1" xr:uid="{00000000-0002-0000-0000-000001000000}"/>
    <dataValidation allowBlank="1" showInputMessage="1" showErrorMessage="1" prompt="Do této buňky zadejte město a PSČ." sqref="E2" xr:uid="{00000000-0002-0000-0000-000002000000}"/>
    <dataValidation allowBlank="1" showInputMessage="1" showErrorMessage="1" prompt="Do této buňky zadejte telefonní číslo fakturující společnosti." sqref="F1" xr:uid="{00000000-0002-0000-0000-000003000000}"/>
    <dataValidation allowBlank="1" showInputMessage="1" showErrorMessage="1" prompt="Do této buňky zadejte faxové číslo fakturující společnosti." sqref="F2" xr:uid="{00000000-0002-0000-0000-000004000000}"/>
    <dataValidation allowBlank="1" showInputMessage="1" showErrorMessage="1" prompt="Do této buňky zadejte e-mailovou adresu fakturující společnosti." sqref="G1" xr:uid="{00000000-0002-0000-0000-000005000000}"/>
    <dataValidation allowBlank="1" showInputMessage="1" showErrorMessage="1" prompt="Do této buňky zadejte web fakturující společnosti." sqref="G2:H2" xr:uid="{00000000-0002-0000-0000-000006000000}"/>
    <dataValidation allowBlank="1" showInputMessage="1" showErrorMessage="1" prompt="Informace o příjemci faktury se v řádcích 3 až 6 automaticky zaktualizují na základě výběru v buňce vpravo. V buňkách H3 a H4 zadejte číslo faktury a datum vystavení faktury." sqref="B4" xr:uid="{00000000-0002-0000-0000-000007000000}"/>
    <dataValidation allowBlank="1" showInputMessage="1" showErrorMessage="1" prompt="Telefonní číslo zákazníka se automaticky aktualizuje vpravo." sqref="D4" xr:uid="{00000000-0002-0000-0000-000008000000}"/>
    <dataValidation allowBlank="1" showInputMessage="1" showErrorMessage="1" prompt="Telefonní číslo zákazníka se automaticky aktualizuje v této buňce. " sqref="E4" xr:uid="{00000000-0002-0000-0000-000009000000}"/>
    <dataValidation allowBlank="1" showInputMessage="1" showErrorMessage="1" prompt="Faxové číslo zákazníka se automaticky aktualizuje vpravo." sqref="D5" xr:uid="{00000000-0002-0000-0000-00000A000000}"/>
    <dataValidation allowBlank="1" showInputMessage="1" showErrorMessage="1" prompt="Faxové číslo zákazníka se automaticky aktualizuje v této buňce." sqref="E5" xr:uid="{00000000-0002-0000-0000-00000B000000}"/>
    <dataValidation allowBlank="1" showInputMessage="1" showErrorMessage="1" prompt="E-mailová adresa zákazníka se automaticky aktualizuje vpravo." sqref="D6" xr:uid="{00000000-0002-0000-0000-00000C000000}"/>
    <dataValidation allowBlank="1" showInputMessage="1" showErrorMessage="1" prompt="Do buňky vpravo zadejte číslo faktury." sqref="G4" xr:uid="{00000000-0002-0000-0000-00000D000000}"/>
    <dataValidation allowBlank="1" showInputMessage="1" showErrorMessage="1" prompt="Do této buňky zadejte číslo faktury." sqref="H4" xr:uid="{00000000-0002-0000-0000-00000E000000}"/>
    <dataValidation allowBlank="1" showInputMessage="1" showErrorMessage="1" prompt="Zadejte datum vystavení do buňky vpravo." sqref="G5" xr:uid="{00000000-0002-0000-0000-00000F000000}"/>
    <dataValidation allowBlank="1" showInputMessage="1" showErrorMessage="1" prompt="Do této buňky zadejte datum vystavení faktury." sqref="H5" xr:uid="{00000000-0002-0000-0000-000010000000}"/>
    <dataValidation allowBlank="1" showInputMessage="1" showErrorMessage="1" prompt="Jméno kontaktu zákazníka se automaticky aktualizuje vpravo. " sqref="G6" xr:uid="{00000000-0002-0000-0000-000011000000}"/>
    <dataValidation allowBlank="1" showInputMessage="1" showErrorMessage="1" prompt="Jméno kontaktu zákazníka se automaticky aktualizuje v této buňce." sqref="H6" xr:uid="{00000000-0002-0000-0000-000012000000}"/>
    <dataValidation allowBlank="1" showInputMessage="1" showErrorMessage="1" prompt="Do sloupce s tímto záhlavím zadejte datum." sqref="B8" xr:uid="{00000000-0002-0000-0000-000013000000}"/>
    <dataValidation allowBlank="1" showInputMessage="1" showErrorMessage="1" prompt="Do sloupce s tímto záhlavím zadejte číslo položky." sqref="C8" xr:uid="{00000000-0002-0000-0000-000014000000}"/>
    <dataValidation allowBlank="1" showInputMessage="1" showErrorMessage="1" prompt="Do sloupce pod tímto záhlavím zadejte popis položky." sqref="D8" xr:uid="{00000000-0002-0000-0000-000015000000}"/>
    <dataValidation allowBlank="1" showInputMessage="1" showErrorMessage="1" prompt="Do sloupce s tímto záhlavím zadejte množství." sqref="E8" xr:uid="{00000000-0002-0000-0000-000016000000}"/>
    <dataValidation allowBlank="1" showInputMessage="1" showErrorMessage="1" prompt="Do sloupce s tímto záhlavím zadejte jednotkovou cenu." sqref="F8" xr:uid="{00000000-0002-0000-0000-000017000000}"/>
    <dataValidation allowBlank="1" showInputMessage="1" showErrorMessage="1" prompt="Do sloupce s tímto záhlavím zadejte slevu." sqref="G8" xr:uid="{00000000-0002-0000-0000-000018000000}"/>
    <dataValidation allowBlank="1" showInputMessage="1" showErrorMessage="1" prompt="Ve sloupci pod tímto záhlavím se automaticky vypočítají celkové částky." sqref="H8" xr:uid="{00000000-0002-0000-0000-000019000000}"/>
    <dataValidation allowBlank="1" showInputMessage="1" showErrorMessage="1" prompt="V buňce vpravo se automaticky počítá mezisoučet faktury." sqref="G14" xr:uid="{00000000-0002-0000-0000-00001A000000}"/>
    <dataValidation allowBlank="1" showInputMessage="1" showErrorMessage="1" prompt="V této buňce se automaticky počítá mezisoučet faktury." sqref="H14" xr:uid="{00000000-0002-0000-0000-00001B000000}"/>
    <dataValidation allowBlank="1" showInputMessage="1" showErrorMessage="1" prompt="Do buňky vpravo zadejte sazbu daně." sqref="G15" xr:uid="{00000000-0002-0000-0000-00001C000000}"/>
    <dataValidation allowBlank="1" showInputMessage="1" showErrorMessage="1" prompt="Do této buňky zadejte sazbu daně." sqref="H15" xr:uid="{00000000-0002-0000-0000-00001D000000}"/>
    <dataValidation allowBlank="1" showInputMessage="1" showErrorMessage="1" prompt="V buňce vpravo se automaticky počítá DPH." sqref="G16" xr:uid="{00000000-0002-0000-0000-00001E000000}"/>
    <dataValidation allowBlank="1" showInputMessage="1" showErrorMessage="1" prompt="V této buňce se automaticky počítá DPH." sqref="H16" xr:uid="{00000000-0002-0000-0000-00001F000000}"/>
    <dataValidation allowBlank="1" showInputMessage="1" showErrorMessage="1" prompt="Do buňky vpravo zadejte částku za dopravu." sqref="G17" xr:uid="{00000000-0002-0000-0000-000020000000}"/>
    <dataValidation allowBlank="1" showInputMessage="1" showErrorMessage="1" prompt="Do této buňky zadejte částku za dopravu." sqref="H17" xr:uid="{00000000-0002-0000-0000-000021000000}"/>
    <dataValidation allowBlank="1" showInputMessage="1" showErrorMessage="1" prompt="Do buňky vpravo zadejte částku přijatého vkladu." sqref="G18" xr:uid="{00000000-0002-0000-0000-000022000000}"/>
    <dataValidation allowBlank="1" showInputMessage="1" showErrorMessage="1" prompt="Do této buňky zadejte částku přijatého vkladu." sqref="H18" xr:uid="{00000000-0002-0000-0000-000023000000}"/>
    <dataValidation allowBlank="1" showInputMessage="1" showErrorMessage="1" prompt="V buňce vpravo se automaticky počítá celková hodnota." sqref="G19" xr:uid="{00000000-0002-0000-0000-000024000000}"/>
    <dataValidation allowBlank="1" showInputMessage="1" showErrorMessage="1" prompt="V této buňce se automaticky počítá celková hodnota." sqref="H19" xr:uid="{00000000-0002-0000-0000-000025000000}"/>
    <dataValidation allowBlank="1" showInputMessage="1" showErrorMessage="1" prompt="Do této buňky se automaticky přidá název společnosti." sqref="B18:F18" xr:uid="{00000000-0002-0000-0000-000026000000}"/>
    <dataValidation allowBlank="1" showInputMessage="1" showErrorMessage="1" prompt="Do textu v této buňce zadejte počet dní, po kterém je celková částka splatná, a sazbu penále při prodlení. Ve výchozí šabloně jsou k dispozici ukázková data." sqref="B19:F19" xr:uid="{00000000-0002-0000-0000-000027000000}"/>
    <dataValidation allowBlank="1" showInputMessage="1" showErrorMessage="1" prompt="Adresa zákazníka se automaticky aktualizuje v této buňce." sqref="C5" xr:uid="{00000000-0002-0000-0000-000028000000}"/>
    <dataValidation allowBlank="1" showInputMessage="1" showErrorMessage="1" prompt="Adresa 2 zákazníka se automaticky aktualizuje v této buňce." sqref="C6" xr:uid="{00000000-0002-0000-0000-000029000000}"/>
    <dataValidation allowBlank="1" showInputMessage="1" showErrorMessage="1" prompt="Město, kraj a PSČ zákazníka se automaticky aktualizuje v této buňce." sqref="C7" xr:uid="{00000000-0002-0000-0000-00002A000000}"/>
    <dataValidation allowBlank="1" showInputMessage="1" showErrorMessage="1" prompt="E-mailová adresa zákazníka se automaticky aktualizuje v této buňce." sqref="E6" xr:uid="{00000000-0002-0000-0000-00002B000000}"/>
    <dataValidation allowBlank="1" showInputMessage="1" showErrorMessage="1" prompt="V tomto sešitu můžete vytvořit obchodní fakturu. Podrobnosti o společnosti zadejte na tomto listu a podrobnosti o zákaznících na listu Zákazníci. Výběrem buňky J1 přejdete na list Zákazníci." sqref="A1" xr:uid="{00000000-0002-0000-0000-00002C000000}"/>
    <dataValidation allowBlank="1" showInputMessage="1" showErrorMessage="1" prompt="Adresa zákazníka se automaticky aktualizuje v buňkách C3:C6." sqref="B5:B7" xr:uid="{00000000-0002-0000-0000-00002F000000}"/>
    <dataValidation allowBlank="1" showInputMessage="1" showErrorMessage="1" prompt="Do této buňky zadejte název fakturující společnosti. Do buněk D1 až G2 zadejte podrobnosti o fakturující společnosti a do buněk B3 až H5 fakturační údaje. Do tabulky začínající v buňce B7 zadejte podrobnosti o faktuře." sqref="B1" xr:uid="{00000000-0002-0000-0000-000030000000}"/>
    <dataValidation allowBlank="1" showInputMessage="1" showErrorMessage="1" prompt="Navigační odkaz na list Zákazníci. Tato buňka se nevytiskne." sqref="J1" xr:uid="{00000000-0002-0000-0000-000031000000}"/>
  </dataValidations>
  <hyperlinks>
    <hyperlink ref="G1" r:id="rId1" display="CustomerService@tailspintoys.com" xr:uid="{00000000-0004-0000-0000-000000000000}"/>
    <hyperlink ref="J1" location="Zákazníci!A1" tooltip="Výběrem přejdete na list Zákazníci." display="Customers" xr:uid="{00000000-0004-0000-0000-000003000000}"/>
    <hyperlink ref="G1:H1" r:id="rId2" display="tailspin@interestingsite.com" xr:uid="{827A1C82-3B3C-4978-8950-7AFF696333B1}"/>
    <hyperlink ref="G2:H2" r:id="rId3" tooltip="Výběrem této položky zobrazíte tento web.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scale="84" fitToHeight="0" orientation="landscape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4"/>
  <sheetViews>
    <sheetView showGridLines="0" zoomScaleNormal="100" workbookViewId="0"/>
  </sheetViews>
  <sheetFormatPr defaultColWidth="9.26953125" defaultRowHeight="30" customHeight="1"/>
  <cols>
    <col min="1" max="1" width="2.7265625" customWidth="1"/>
    <col min="2" max="2" width="26.81640625" customWidth="1"/>
    <col min="3" max="3" width="25.7265625" customWidth="1"/>
    <col min="4" max="6" width="19.26953125" customWidth="1"/>
    <col min="7" max="7" width="20.81640625" customWidth="1"/>
    <col min="8" max="8" width="15.1796875" customWidth="1"/>
    <col min="9" max="9" width="19.26953125" customWidth="1"/>
    <col min="10" max="10" width="31.453125" customWidth="1"/>
    <col min="11" max="11" width="19.26953125" customWidth="1"/>
    <col min="12" max="12" width="2.7265625" customWidth="1"/>
    <col min="13" max="13" width="22.7265625" customWidth="1"/>
  </cols>
  <sheetData>
    <row r="1" spans="2:14" ht="42" customHeight="1">
      <c r="B1" s="39" t="s">
        <v>32</v>
      </c>
      <c r="K1" s="6"/>
      <c r="L1" s="6"/>
      <c r="M1" s="7" t="s">
        <v>59</v>
      </c>
      <c r="N1" s="6"/>
    </row>
    <row r="2" spans="2:14" ht="30" customHeight="1">
      <c r="B2" s="41" t="s">
        <v>33</v>
      </c>
      <c r="C2" s="40" t="s">
        <v>35</v>
      </c>
      <c r="D2" s="40" t="s">
        <v>38</v>
      </c>
      <c r="E2" s="40" t="s">
        <v>41</v>
      </c>
      <c r="F2" s="40" t="s">
        <v>43</v>
      </c>
      <c r="G2" s="40" t="s">
        <v>46</v>
      </c>
      <c r="H2" s="40" t="s">
        <v>48</v>
      </c>
      <c r="I2" s="40" t="s">
        <v>50</v>
      </c>
      <c r="J2" s="40" t="s">
        <v>53</v>
      </c>
      <c r="K2" s="40" t="s">
        <v>56</v>
      </c>
    </row>
    <row r="3" spans="2:14" ht="30" customHeight="1">
      <c r="B3" s="16" t="s">
        <v>5</v>
      </c>
      <c r="C3" s="17" t="s">
        <v>36</v>
      </c>
      <c r="D3" s="17" t="s">
        <v>39</v>
      </c>
      <c r="E3" s="17" t="s">
        <v>42</v>
      </c>
      <c r="F3" s="17" t="s">
        <v>44</v>
      </c>
      <c r="G3" s="17" t="s">
        <v>47</v>
      </c>
      <c r="H3" s="18">
        <v>12345</v>
      </c>
      <c r="I3" s="61" t="s">
        <v>51</v>
      </c>
      <c r="J3" s="19" t="s">
        <v>54</v>
      </c>
      <c r="K3" s="61" t="s">
        <v>57</v>
      </c>
    </row>
    <row r="4" spans="2:14" ht="30" customHeight="1">
      <c r="B4" s="16" t="s">
        <v>34</v>
      </c>
      <c r="C4" s="20" t="s">
        <v>37</v>
      </c>
      <c r="D4" s="20" t="s">
        <v>40</v>
      </c>
      <c r="E4" s="20"/>
      <c r="F4" s="20" t="s">
        <v>45</v>
      </c>
      <c r="G4" s="20" t="s">
        <v>47</v>
      </c>
      <c r="H4" s="21" t="s">
        <v>49</v>
      </c>
      <c r="I4" s="61" t="s">
        <v>52</v>
      </c>
      <c r="J4" s="22" t="s">
        <v>55</v>
      </c>
      <c r="K4" s="61" t="s">
        <v>58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Na tomto listu zadejte podrobnosti o zákazníkovi. Zadané informace o zákaznících se používají na listu Obchodní faktura. Výběrem buňky M1 přejdete na list Obchodní faktura." sqref="A1" xr:uid="{00000000-0002-0000-0100-000000000000}"/>
    <dataValidation allowBlank="1" showInputMessage="1" showErrorMessage="1" prompt="V této buňce je název tohoto listu" sqref="B1" xr:uid="{00000000-0002-0000-0100-000001000000}"/>
    <dataValidation allowBlank="1" showInputMessage="1" showErrorMessage="1" prompt="Do sloupce pod tímto záhlavím zadejte název společnosti. K vyhledání konkrétních položek použijte filtry v záhlaví." sqref="B2" xr:uid="{00000000-0002-0000-0100-000002000000}"/>
    <dataValidation allowBlank="1" showInputMessage="1" showErrorMessage="1" prompt="Do sloupce pod tímto záhlavím zadejte jméno kontaktu." sqref="C2" xr:uid="{00000000-0002-0000-0100-000003000000}"/>
    <dataValidation allowBlank="1" showInputMessage="1" showErrorMessage="1" prompt="Do sloupce pod tímto záhlavím zadejte adresu." sqref="D2" xr:uid="{00000000-0002-0000-0100-000004000000}"/>
    <dataValidation allowBlank="1" showInputMessage="1" showErrorMessage="1" prompt="Do sloupce pod tímto záhlavím zadejte adresu 2." sqref="E2" xr:uid="{00000000-0002-0000-0100-000005000000}"/>
    <dataValidation allowBlank="1" showInputMessage="1" showErrorMessage="1" prompt="Do sloupce pod tímto záhlavím zadejte město." sqref="F2" xr:uid="{00000000-0002-0000-0100-000006000000}"/>
    <dataValidation allowBlank="1" showInputMessage="1" showErrorMessage="1" prompt="Do sloupce pod tímto záhlavím zadejte kraj." sqref="G2" xr:uid="{00000000-0002-0000-0100-000007000000}"/>
    <dataValidation allowBlank="1" showInputMessage="1" showErrorMessage="1" prompt="Do sloupce pod tímto záhlavím zadejte PSČ." sqref="H2" xr:uid="{00000000-0002-0000-0100-000008000000}"/>
    <dataValidation allowBlank="1" showInputMessage="1" showErrorMessage="1" prompt="Do sloupce pod tímto záhlavím zadejte telefonní číslo." sqref="I2" xr:uid="{00000000-0002-0000-0100-000009000000}"/>
    <dataValidation allowBlank="1" showInputMessage="1" showErrorMessage="1" prompt="Do sloupce pod tímto záhlavím zadejte e-mailovou adresu." sqref="J2" xr:uid="{00000000-0002-0000-0100-00000A000000}"/>
    <dataValidation allowBlank="1" showInputMessage="1" showErrorMessage="1" prompt="Do sloupce pod tímto záhlavím zadejte faxové číslo." sqref="K2" xr:uid="{00000000-0002-0000-0100-00000B000000}"/>
    <dataValidation allowBlank="1" showInputMessage="1" showErrorMessage="1" prompt="Navigační odkaz na list Obchodní faktura. Tato buňka se nevytiskne.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Obchodní faktura'!A1" tooltip="Výběrem této možnosti přejdete na list Obchodní faktura." display="Commercial Invoice" xr:uid="{00000000-0004-0000-0100-000002000000}"/>
  </hyperlinks>
  <printOptions horizontalCentered="1"/>
  <pageMargins left="0.25" right="0.25" top="0.75" bottom="0.75" header="0.3" footer="0.3"/>
  <pageSetup paperSize="9" scale="64" fitToHeight="0" orientation="landscape" r:id="rId3"/>
  <headerFooter differentFirst="1">
    <oddFooter>Page &amp;P of &amp;N</oddFooter>
  </headerFooter>
  <ignoredErrors>
    <ignoredError sqref="H4:I4 K4 K3 I3" numberStoredAsText="1"/>
  </ignoredErrors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7FE11DB0-AA35-46C8-A123-7A1D96B9C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FD22E25A-C349-455E-B08D-E0DA947DE9F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26763189-1F8D-4864-A23E-C4E0B4C3859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18</vt:i4>
      </vt:variant>
    </vt:vector>
  </ap:HeadingPairs>
  <ap:TitlesOfParts>
    <vt:vector baseType="lpstr" size="20">
      <vt:lpstr>Obchodní faktura</vt:lpstr>
      <vt:lpstr>Zákazníci</vt:lpstr>
      <vt:lpstr>Doprava</vt:lpstr>
      <vt:lpstr>DPH</vt:lpstr>
      <vt:lpstr>MezisoučetFaktury</vt:lpstr>
      <vt:lpstr>Nadpis2</vt:lpstr>
      <vt:lpstr>NázevFaktury</vt:lpstr>
      <vt:lpstr>NázevSloupce1</vt:lpstr>
      <vt:lpstr>NázevSpolečnosti</vt:lpstr>
      <vt:lpstr>'Obchodní faktura'!Názvy_tisku</vt:lpstr>
      <vt:lpstr>Zákazníci!Názvy_tisku</vt:lpstr>
      <vt:lpstr>'Obchodní faktura'!Oblast_tisku</vt:lpstr>
      <vt:lpstr>Zákazníci!Oblast_tisku</vt:lpstr>
      <vt:lpstr>OblastNadpisuŘádku1..C6</vt:lpstr>
      <vt:lpstr>OblastNadpisuŘádku2..E5</vt:lpstr>
      <vt:lpstr>OblastNadpisuŘádku3..H5</vt:lpstr>
      <vt:lpstr>OblastNadpisuŘádku4..H20</vt:lpstr>
      <vt:lpstr>SazbaDPH</vt:lpstr>
      <vt:lpstr>Vklad</vt:lpstr>
      <vt:lpstr>VyhledáníZákazníka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2022-12-08T09:45:39Z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