
<file path=[Content_Types].xml><?xml version="1.0" encoding="utf-8"?>
<Types xmlns="http://schemas.openxmlformats.org/package/2006/content-types">
  <Default Extension="xml" ContentType="application/vnd.openxmlformats-package.core-properties+xml"/>
  <Default Extension="rels" ContentType="application/vnd.openxmlformats-package.relationships+xml"/>
  <Default Extension="bin" ContentType="application/vnd.openxmlformats-officedocument.spreadsheetml.printerSettings"/>
  <Override PartName="/docMetadata/LabelInfo.xml" ContentType="application/vnd.ms-office.classificationlabels+xml"/>
  <Override PartName="/xl/workbook.xml" ContentType="application/vnd.openxmlformats-officedocument.spreadsheetml.sheet.main+xml"/>
  <Override PartName="/customXml/item2.xml" ContentType="application/xml"/>
  <Override PartName="/customXml/itemProps21.xml" ContentType="application/vnd.openxmlformats-officedocument.customXmlProperties+xml"/>
  <Override PartName="/xl/theme/theme11.xml" ContentType="application/vnd.openxmlformats-officedocument.theme+xml"/>
  <Override PartName="/customXml/item12.xml" ContentType="application/xml"/>
  <Override PartName="/customXml/itemProps12.xml" ContentType="application/vnd.openxmlformats-officedocument.customXmlProperties+xml"/>
  <Override PartName="/xl/worksheets/sheet21.xml" ContentType="application/vnd.openxmlformats-officedocument.spreadsheetml.worksheet+xml"/>
  <Override PartName="/xl/worksheets/sheet12.xml" ContentType="application/vnd.openxmlformats-officedocument.spreadsheetml.worksheet+xml"/>
  <Override PartName="/xl/tables/table11.xml" ContentType="application/vnd.openxmlformats-officedocument.spreadsheetml.tab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colors1.xml" ContentType="application/vnd.ms-office.chartcolorstyle+xml"/>
  <Override PartName="/xl/charts/style1.xml" ContentType="application/vnd.ms-office.chartstyle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customXml/item33.xml" ContentType="application/xml"/>
  <Override PartName="/customXml/itemProps33.xml" ContentType="application/vnd.openxmlformats-officedocument.customXmlProperties+xml"/>
  <Override PartName="/docProps/custom.xml" ContentType="application/vnd.openxmlformats-officedocument.custom-properties+xml"/>
  <Override PartName="/docProps/app.xml" ContentType="application/vnd.openxmlformats-officedocument.extended-properties+xml"/>
</Types>
</file>

<file path=_rels/.rels>&#65279;<?xml version="1.0" encoding="utf-8"?><Relationships xmlns="http://schemas.openxmlformats.org/package/2006/relationships"><Relationship Type="http://schemas.openxmlformats.org/package/2006/relationships/metadata/core-properties" Target="/docProps/core.xml" Id="rId3" /><Relationship Type="http://schemas.microsoft.com/office/2020/02/relationships/classificationlabels" Target="/docMetadata/LabelInfo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5" /><Relationship Type="http://schemas.openxmlformats.org/officeDocument/2006/relationships/extended-properties" Target="/docProps/app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filterPrivacy="1" codeName="ThisWorkbook"/>
  <xr:revisionPtr revIDLastSave="0" documentId="13_ncr:1_{C23BA8A6-CF49-4B79-A43C-EB80F7D9D2D5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Sledování aktivit" sheetId="1" r:id="rId1"/>
    <sheet name="Seznam aktivit" sheetId="2" r:id="rId2"/>
  </sheets>
  <definedNames>
    <definedName name="CelkovýSoučet">SUM(Seznam[Celkem])</definedName>
    <definedName name="DalšíSoučet">CelkovýSoučet-SUM('Sledování aktivit'!$B$3:$B$15)</definedName>
    <definedName name="HledáníAktivit">'Seznam aktivit'!$B$4:$C$8</definedName>
    <definedName name="JednotkaKategorie1">'Sledování aktivit'!$C$4</definedName>
    <definedName name="JednotkaKategorie2">'Sledování aktivit'!$C$8</definedName>
    <definedName name="JednotkaKategorie3">'Sledování aktivit'!$C$12</definedName>
    <definedName name="JednotkaKategorie4">'Sledování aktivit'!$C$16</definedName>
    <definedName name="JednotkaKategorie5">'Sledování aktivit'!$C$20</definedName>
    <definedName name="Kategorie1">'Sledování aktivit'!$A$3</definedName>
    <definedName name="Kategorie2">'Sledování aktivit'!$A$7</definedName>
    <definedName name="Kategorie3">'Sledování aktivit'!$A$11</definedName>
    <definedName name="Kategorie4">'Sledování aktivit'!$A$15</definedName>
    <definedName name="Kategorie5">'Sledování aktivit'!$A$19</definedName>
    <definedName name="SeznamAktivit">'Seznam aktivit'!$B$4:$B$8</definedName>
    <definedName name="VšeOstatní">'Sledování aktivit'!$A$23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" i="1" l="1"/>
  <c r="B4" i="2" l="1"/>
  <c r="B5" i="2"/>
  <c r="I12" i="1" s="1"/>
  <c r="B6" i="2"/>
  <c r="B7" i="2"/>
  <c r="C4" i="2"/>
  <c r="C5" i="2"/>
  <c r="C6" i="2"/>
  <c r="C7" i="2"/>
  <c r="B8" i="2"/>
  <c r="C8" i="2"/>
  <c r="B17" i="1"/>
  <c r="B21" i="1"/>
  <c r="B19" i="1"/>
  <c r="B13" i="1"/>
  <c r="B9" i="1"/>
  <c r="B5" i="1"/>
  <c r="B15" i="1"/>
  <c r="B11" i="1"/>
  <c r="B7" i="1"/>
  <c r="I9" i="1" l="1"/>
  <c r="I10" i="1"/>
  <c r="I6" i="1"/>
  <c r="I7" i="1"/>
  <c r="I11" i="1"/>
  <c r="I8" i="1"/>
  <c r="B23" i="1"/>
</calcChain>
</file>

<file path=xl/sharedStrings.xml><?xml version="1.0" encoding="utf-8"?>
<sst xmlns="http://schemas.openxmlformats.org/spreadsheetml/2006/main" count="48" uniqueCount="24">
  <si>
    <t>Sledování aktivit</t>
  </si>
  <si>
    <r>
      <rPr>
        <b/>
        <sz val="11"/>
        <color theme="0"/>
        <rFont val="Calibri"/>
        <family val="2"/>
        <scheme val="major"/>
      </rPr>
      <t>Sledujte 5 aktivit, kterým se nejčastěji věnujete.</t>
    </r>
    <r>
      <rPr>
        <sz val="11"/>
        <color theme="0"/>
        <rFont val="Calibri"/>
        <family val="2"/>
        <scheme val="major"/>
      </rPr>
      <t xml:space="preserve"> Informace dole nahraďte aktivitami, které nejčastěji provádíte. Pak k nim přidejte do záznamu aktivit záznamy, které umožní sledovat, jak postupujete.</t>
    </r>
  </si>
  <si>
    <t>Jízda na kole</t>
  </si>
  <si>
    <t>Plavání</t>
  </si>
  <si>
    <t>Aktivita 3</t>
  </si>
  <si>
    <t>Aktivita 4</t>
  </si>
  <si>
    <t>Aktivita 5</t>
  </si>
  <si>
    <t>Celkem</t>
  </si>
  <si>
    <t>Kilometry</t>
  </si>
  <si>
    <t>Kalorie</t>
  </si>
  <si>
    <t>Metry</t>
  </si>
  <si>
    <t>Kroky</t>
  </si>
  <si>
    <t>Opakování</t>
  </si>
  <si>
    <t>Datum</t>
  </si>
  <si>
    <t>Aktivita</t>
  </si>
  <si>
    <t>Čas zahájení</t>
  </si>
  <si>
    <t>Doba trvání</t>
  </si>
  <si>
    <t>Jednotka</t>
  </si>
  <si>
    <t>Poznámka</t>
  </si>
  <si>
    <t>Horko a vlhko</t>
  </si>
  <si>
    <t>Chladné odpoledne</t>
  </si>
  <si>
    <t>Dobrý spánek předchozí noc</t>
  </si>
  <si>
    <t>Seznam aktivit</t>
  </si>
  <si>
    <t>Seznam dole je spojený s vlastními aktivitami a naplňuje se z něj rozevírací seznam v Záznamu aktivit. Tento list by měl zůstat skrytý.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</si>
</sst>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9">
    <numFmt numFmtId="164" formatCode="_ &quot;₹&quot;\ * #,##0_ ;_ &quot;₹&quot;\ * \-#,##0_ ;_ &quot;₹&quot;\ * &quot;-&quot;_ ;_ @_ "/>
    <numFmt numFmtId="165" formatCode="_ * #,##0_ ;_ * \-#,##0_ ;_ * &quot;-&quot;_ ;_ @_ "/>
    <numFmt numFmtId="166" formatCode="_ &quot;₹&quot;\ * #,##0.00_ ;_ &quot;₹&quot;\ * \-#,##0.00_ ;_ &quot;₹&quot;\ * &quot;-&quot;??_ ;_ @_ "/>
    <numFmt numFmtId="167" formatCode="_ * #,##0.00_ ;_ * \-#,##0.00_ ;_ * &quot;-&quot;??_ ;_ @_ "/>
    <numFmt numFmtId="168" formatCode="&quot;$&quot;#,##0.00"/>
    <numFmt numFmtId="169" formatCode="0.0"/>
    <numFmt numFmtId="170" formatCode="&quot;Kč&quot;\ #,##0.00"/>
    <numFmt numFmtId="171" formatCode="[h]:mm:ss;@"/>
    <numFmt numFmtId="172" formatCode="h:mm;@"/>
  </numFmts>
  <fonts count="23" x14ac:knownFonts="1">
    <font>
      <sz val="11"/>
      <color theme="3"/>
      <name val="Calibri"/>
      <family val="2"/>
      <scheme val="minor"/>
    </font>
    <font>
      <sz val="11"/>
      <color theme="1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20"/>
      <color theme="0"/>
      <name val="Calibri"/>
      <family val="2"/>
      <scheme val="major"/>
    </font>
    <font>
      <b/>
      <sz val="18"/>
      <color theme="4"/>
      <name val="Calibri"/>
      <family val="2"/>
      <scheme val="major"/>
    </font>
    <font>
      <b/>
      <sz val="8"/>
      <color theme="0"/>
      <name val="Calibri"/>
      <family val="2"/>
      <scheme val="maj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3"/>
      <name val="Calibri"/>
      <family val="2"/>
      <scheme val="minor"/>
    </font>
    <font>
      <sz val="11"/>
      <color theme="0"/>
      <name val="Calibri"/>
      <family val="2"/>
      <scheme val="major"/>
    </font>
    <font>
      <b/>
      <sz val="11"/>
      <color theme="0"/>
      <name val="Calibri"/>
      <family val="2"/>
      <scheme val="major"/>
    </font>
    <font>
      <sz val="36"/>
      <color theme="0"/>
      <name val="Calibri"/>
      <family val="2"/>
      <scheme val="maj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FFFCC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0"/>
      </bottom>
      <diagonal/>
    </border>
    <border>
      <left/>
      <right/>
      <top style="thick">
        <color theme="0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ck">
        <color theme="0"/>
      </right>
      <top/>
      <bottom/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/>
      <diagonal/>
    </border>
    <border>
      <left style="thick">
        <color theme="0"/>
      </left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 applyNumberFormat="0" applyFill="0" applyBorder="0" applyProtection="0">
      <alignment vertical="center" wrapText="1"/>
    </xf>
    <xf numFmtId="0" fontId="5" fillId="0" borderId="0" applyNumberFormat="0" applyBorder="0" applyProtection="0"/>
    <xf numFmtId="0" fontId="4" fillId="3" borderId="0" applyNumberFormat="0" applyBorder="0" applyAlignment="0" applyProtection="0"/>
    <xf numFmtId="0" fontId="2" fillId="4" borderId="0" applyNumberFormat="0" applyBorder="0" applyProtection="0">
      <alignment horizontal="center" vertical="top"/>
    </xf>
    <xf numFmtId="167" fontId="9" fillId="0" borderId="0" applyFill="0" applyBorder="0" applyAlignment="0" applyProtection="0"/>
    <xf numFmtId="165" fontId="9" fillId="0" borderId="0" applyFill="0" applyBorder="0" applyAlignment="0" applyProtection="0"/>
    <xf numFmtId="166" fontId="9" fillId="0" borderId="0" applyFill="0" applyBorder="0" applyAlignment="0" applyProtection="0"/>
    <xf numFmtId="164" fontId="9" fillId="0" borderId="0" applyFill="0" applyBorder="0" applyAlignment="0" applyProtection="0"/>
    <xf numFmtId="9" fontId="9" fillId="0" borderId="0" applyFill="0" applyBorder="0" applyAlignment="0" applyProtection="0"/>
    <xf numFmtId="0" fontId="9" fillId="5" borderId="3" applyNumberFormat="0" applyAlignment="0" applyProtection="0"/>
    <xf numFmtId="0" fontId="3" fillId="0" borderId="8" applyNumberFormat="0" applyFill="0" applyAlignment="0" applyProtection="0"/>
    <xf numFmtId="0" fontId="3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14" fillId="8" borderId="0" applyNumberFormat="0" applyBorder="0" applyAlignment="0" applyProtection="0"/>
    <xf numFmtId="0" fontId="15" fillId="9" borderId="0" applyNumberFormat="0" applyBorder="0" applyAlignment="0" applyProtection="0"/>
    <xf numFmtId="0" fontId="16" fillId="10" borderId="9" applyNumberFormat="0" applyAlignment="0" applyProtection="0"/>
    <xf numFmtId="0" fontId="17" fillId="11" borderId="10" applyNumberFormat="0" applyAlignment="0" applyProtection="0"/>
    <xf numFmtId="0" fontId="18" fillId="11" borderId="9" applyNumberFormat="0" applyAlignment="0" applyProtection="0"/>
    <xf numFmtId="0" fontId="19" fillId="0" borderId="11" applyNumberFormat="0" applyFill="0" applyAlignment="0" applyProtection="0"/>
    <xf numFmtId="0" fontId="7" fillId="12" borderId="12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3" applyNumberFormat="0" applyFill="0" applyAlignment="0" applyProtection="0"/>
    <xf numFmtId="0" fontId="8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8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8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8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8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8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</cellStyleXfs>
  <cellXfs count="51">
    <xf numFmtId="0" fontId="0" fillId="0" borderId="0" xfId="0">
      <alignment vertical="center" wrapText="1"/>
    </xf>
    <xf numFmtId="168" fontId="0" fillId="2" borderId="0" xfId="0" applyNumberFormat="1" applyFill="1">
      <alignment vertical="center" wrapText="1"/>
    </xf>
    <xf numFmtId="0" fontId="0" fillId="2" borderId="0" xfId="0" applyFill="1">
      <alignment vertical="center" wrapText="1"/>
    </xf>
    <xf numFmtId="0" fontId="0" fillId="2" borderId="0" xfId="0" applyFill="1" applyAlignment="1">
      <alignment horizontal="center"/>
    </xf>
    <xf numFmtId="0" fontId="0" fillId="0" borderId="0" xfId="0" applyFill="1" applyBorder="1" applyAlignment="1">
      <alignment horizontal="left" vertical="center"/>
    </xf>
    <xf numFmtId="0" fontId="0" fillId="2" borderId="0" xfId="0" applyFill="1" applyAlignment="1">
      <alignment vertical="center"/>
    </xf>
    <xf numFmtId="0" fontId="0" fillId="0" borderId="0" xfId="0" applyNumberFormat="1" applyFill="1" applyBorder="1" applyAlignment="1">
      <alignment horizontal="right" vertical="center" indent="1"/>
    </xf>
    <xf numFmtId="0" fontId="0" fillId="2" borderId="0" xfId="0" applyNumberFormat="1" applyFill="1" applyAlignment="1">
      <alignment horizontal="right" vertical="center" indent="1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 indent="1"/>
    </xf>
    <xf numFmtId="0" fontId="0" fillId="0" borderId="0" xfId="0" applyFill="1" applyBorder="1" applyAlignment="1">
      <alignment horizontal="left" vertical="center" indent="2"/>
    </xf>
    <xf numFmtId="0" fontId="0" fillId="0" borderId="0" xfId="0" applyAlignment="1">
      <alignment vertical="center"/>
    </xf>
    <xf numFmtId="0" fontId="3" fillId="0" borderId="0" xfId="0" applyFont="1" applyAlignment="1"/>
    <xf numFmtId="0" fontId="9" fillId="4" borderId="4" xfId="0" applyFont="1" applyFill="1" applyBorder="1">
      <alignment vertical="center" wrapText="1"/>
    </xf>
    <xf numFmtId="0" fontId="8" fillId="4" borderId="4" xfId="0" applyFont="1" applyFill="1" applyBorder="1" applyAlignment="1">
      <alignment vertical="center"/>
    </xf>
    <xf numFmtId="0" fontId="8" fillId="4" borderId="4" xfId="0" applyFont="1" applyFill="1" applyBorder="1" applyAlignment="1"/>
    <xf numFmtId="0" fontId="8" fillId="4" borderId="5" xfId="0" applyFont="1" applyFill="1" applyBorder="1" applyAlignment="1"/>
    <xf numFmtId="0" fontId="9" fillId="4" borderId="6" xfId="0" applyFont="1" applyFill="1" applyBorder="1">
      <alignment vertical="center" wrapText="1"/>
    </xf>
    <xf numFmtId="0" fontId="9" fillId="4" borderId="5" xfId="0" applyFont="1" applyFill="1" applyBorder="1">
      <alignment vertical="center" wrapText="1"/>
    </xf>
    <xf numFmtId="0" fontId="0" fillId="2" borderId="0" xfId="0" applyFill="1" applyAlignment="1">
      <alignment horizontal="left" vertical="center" wrapText="1" indent="2"/>
    </xf>
    <xf numFmtId="14" fontId="0" fillId="0" borderId="0" xfId="0" applyNumberFormat="1" applyFill="1" applyBorder="1" applyAlignment="1">
      <alignment horizontal="left" vertical="center" indent="2"/>
    </xf>
    <xf numFmtId="0" fontId="0" fillId="2" borderId="4" xfId="0" applyFill="1" applyBorder="1">
      <alignment vertical="center" wrapText="1"/>
    </xf>
    <xf numFmtId="170" fontId="0" fillId="2" borderId="0" xfId="0" applyNumberFormat="1" applyFill="1" applyAlignment="1">
      <alignment vertical="center"/>
    </xf>
    <xf numFmtId="170" fontId="0" fillId="2" borderId="0" xfId="0" applyNumberFormat="1" applyFill="1">
      <alignment vertical="center" wrapText="1"/>
    </xf>
    <xf numFmtId="172" fontId="0" fillId="0" borderId="0" xfId="0" applyNumberFormat="1" applyFill="1" applyBorder="1" applyAlignment="1">
      <alignment horizontal="right" vertical="center" indent="1"/>
    </xf>
    <xf numFmtId="172" fontId="0" fillId="2" borderId="0" xfId="0" applyNumberFormat="1" applyFill="1" applyAlignment="1">
      <alignment horizontal="right" vertical="center" indent="1"/>
    </xf>
    <xf numFmtId="0" fontId="8" fillId="6" borderId="6" xfId="0" applyFont="1" applyFill="1" applyBorder="1" applyAlignment="1">
      <alignment vertical="center"/>
    </xf>
    <xf numFmtId="0" fontId="8" fillId="6" borderId="4" xfId="0" applyFont="1" applyFill="1" applyBorder="1" applyAlignment="1">
      <alignment vertical="center"/>
    </xf>
    <xf numFmtId="169" fontId="2" fillId="4" borderId="0" xfId="3" applyNumberFormat="1" applyAlignment="1">
      <alignment horizontal="center"/>
    </xf>
    <xf numFmtId="1" fontId="2" fillId="4" borderId="0" xfId="3" applyNumberFormat="1" applyBorder="1">
      <alignment horizontal="center" vertical="top"/>
    </xf>
    <xf numFmtId="1" fontId="2" fillId="4" borderId="1" xfId="3" applyNumberFormat="1" applyBorder="1">
      <alignment horizontal="center" vertical="top"/>
    </xf>
    <xf numFmtId="0" fontId="8" fillId="4" borderId="2" xfId="0" applyFont="1" applyFill="1" applyBorder="1" applyAlignment="1">
      <alignment horizontal="left" vertical="center" indent="1"/>
    </xf>
    <xf numFmtId="0" fontId="8" fillId="4" borderId="0" xfId="0" applyFont="1" applyFill="1" applyBorder="1" applyAlignment="1">
      <alignment horizontal="left" vertical="center" indent="1"/>
    </xf>
    <xf numFmtId="0" fontId="8" fillId="4" borderId="1" xfId="0" applyFont="1" applyFill="1" applyBorder="1" applyAlignment="1">
      <alignment horizontal="left" vertical="center" indent="1"/>
    </xf>
    <xf numFmtId="0" fontId="7" fillId="6" borderId="2" xfId="0" applyFont="1" applyFill="1" applyBorder="1" applyAlignment="1">
      <alignment horizontal="left" vertical="center" indent="2"/>
    </xf>
    <xf numFmtId="0" fontId="7" fillId="6" borderId="0" xfId="0" applyFont="1" applyFill="1" applyBorder="1" applyAlignment="1">
      <alignment horizontal="left" vertical="center" indent="2"/>
    </xf>
    <xf numFmtId="1" fontId="2" fillId="6" borderId="0" xfId="3" applyNumberFormat="1" applyFill="1" applyAlignment="1">
      <alignment horizontal="center" vertical="center"/>
    </xf>
    <xf numFmtId="0" fontId="12" fillId="2" borderId="7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0" fillId="6" borderId="0" xfId="2" applyFont="1" applyFill="1" applyBorder="1" applyAlignment="1">
      <alignment horizontal="left" vertical="center" wrapText="1" indent="1"/>
    </xf>
    <xf numFmtId="0" fontId="10" fillId="6" borderId="4" xfId="2" applyFont="1" applyFill="1" applyBorder="1" applyAlignment="1">
      <alignment horizontal="left" vertical="center" wrapText="1" indent="1"/>
    </xf>
    <xf numFmtId="0" fontId="4" fillId="6" borderId="0" xfId="2" applyFill="1" applyAlignment="1">
      <alignment horizontal="left" vertical="center" indent="1"/>
    </xf>
    <xf numFmtId="0" fontId="4" fillId="6" borderId="4" xfId="2" applyFill="1" applyBorder="1" applyAlignment="1">
      <alignment horizontal="left" vertical="center" indent="1"/>
    </xf>
    <xf numFmtId="0" fontId="4" fillId="3" borderId="0" xfId="2" applyAlignment="1">
      <alignment horizontal="left" vertical="center" indent="1"/>
    </xf>
    <xf numFmtId="0" fontId="6" fillId="3" borderId="0" xfId="2" applyFont="1" applyAlignment="1">
      <alignment horizontal="left" vertical="center" wrapText="1" indent="1"/>
    </xf>
    <xf numFmtId="171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horizontal="left" vertical="center" indent="2"/>
    </xf>
    <xf numFmtId="171" fontId="0" fillId="0" borderId="0" xfId="0" applyNumberFormat="1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0" fillId="2" borderId="0" xfId="0" applyNumberFormat="1" applyFont="1" applyFill="1" applyAlignment="1">
      <alignment horizontal="left" vertical="center" indent="2"/>
    </xf>
  </cellXfs>
  <cellStyles count="47">
    <cellStyle name="20% - Accent1" xfId="24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25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Bad" xfId="13" builtinId="27" customBuiltin="1"/>
    <cellStyle name="Calculation" xfId="17" builtinId="22" customBuiltin="1"/>
    <cellStyle name="Check Cell" xfId="19" builtinId="23" customBuiltin="1"/>
    <cellStyle name="Comma" xfId="4" builtinId="3" customBuiltin="1"/>
    <cellStyle name="Comma [0]" xfId="5" builtinId="6" customBuiltin="1"/>
    <cellStyle name="Currency" xfId="6" builtinId="4" customBuiltin="1"/>
    <cellStyle name="Currency [0]" xfId="7" builtinId="7" customBuiltin="1"/>
    <cellStyle name="Explanatory Text" xfId="21" builtinId="53" customBuiltin="1"/>
    <cellStyle name="Good" xfId="12" builtinId="26" customBuiltin="1"/>
    <cellStyle name="Heading 1" xfId="1" builtinId="16" customBuiltin="1"/>
    <cellStyle name="Heading 2" xfId="3" builtinId="17" customBuiltin="1"/>
    <cellStyle name="Heading 3" xfId="10" builtinId="18" customBuiltin="1"/>
    <cellStyle name="Heading 4" xfId="11" builtinId="19" customBuiltin="1"/>
    <cellStyle name="Input" xfId="15" builtinId="20" customBuiltin="1"/>
    <cellStyle name="Linked Cell" xfId="18" builtinId="24" customBuiltin="1"/>
    <cellStyle name="Neutral" xfId="14" builtinId="28" customBuiltin="1"/>
    <cellStyle name="Normal" xfId="0" builtinId="0" customBuiltin="1"/>
    <cellStyle name="Note" xfId="9" builtinId="10" customBuiltin="1"/>
    <cellStyle name="Output" xfId="16" builtinId="21" customBuiltin="1"/>
    <cellStyle name="Percent" xfId="8" builtinId="5" customBuiltin="1"/>
    <cellStyle name="Title" xfId="2" builtinId="15" customBuiltin="1"/>
    <cellStyle name="Total" xfId="22" builtinId="25" customBuiltin="1"/>
    <cellStyle name="Warning Text" xfId="20" builtinId="11" customBuiltin="1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left" vertical="center" textRotation="0" wrapText="0" indent="2" justifyLastLine="0" shrinkToFit="0" readingOrder="0"/>
    </dxf>
    <dxf>
      <numFmt numFmtId="0" formatCode="General"/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numFmt numFmtId="171" formatCode="[h]:mm:ss;@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numFmt numFmtId="172" formatCode="h:mm;@"/>
      <alignment horizontal="right" vertical="center" textRotation="0" wrapText="0" indent="1" justifyLastLine="0" shrinkToFit="0" readingOrder="0"/>
    </dxf>
    <dxf>
      <alignment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numFmt numFmtId="173" formatCode="dd/mm/yyyy"/>
      <alignment horizontal="left" vertical="center" textRotation="0" wrapText="0" indent="2" justifyLastLine="0" shrinkToFit="0" readingOrder="0"/>
    </dxf>
    <dxf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color theme="3"/>
      </font>
      <border>
        <bottom style="medium">
          <color theme="2"/>
        </bottom>
      </border>
    </dxf>
    <dxf>
      <border>
        <bottom style="thin">
          <color theme="2"/>
        </bottom>
        <horizontal style="thin">
          <color theme="2"/>
        </horizontal>
      </border>
    </dxf>
  </dxfs>
  <tableStyles count="1" defaultPivotStyle="PivotStyleLight8">
    <tableStyle name="Záznam aktivit" pivot="0" count="2" xr9:uid="{00000000-0011-0000-FFFF-FFFF00000000}">
      <tableStyleElement type="wholeTable" dxfId="11"/>
      <tableStyleElement type="headerRow" dxfId="1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/customXml/item2.xml" Id="rId8" /><Relationship Type="http://schemas.openxmlformats.org/officeDocument/2006/relationships/theme" Target="/xl/theme/theme11.xml" Id="rId3" /><Relationship Type="http://schemas.openxmlformats.org/officeDocument/2006/relationships/customXml" Target="/customXml/item12.xml" Id="rId7" /><Relationship Type="http://schemas.openxmlformats.org/officeDocument/2006/relationships/worksheet" Target="/xl/worksheets/sheet21.xml" Id="rId2" /><Relationship Type="http://schemas.openxmlformats.org/officeDocument/2006/relationships/worksheet" Target="/xl/worksheets/sheet12.xml" Id="rId1" /><Relationship Type="http://schemas.openxmlformats.org/officeDocument/2006/relationships/calcChain" Target="/xl/calcChain.xml" Id="rId6" /><Relationship Type="http://schemas.openxmlformats.org/officeDocument/2006/relationships/sharedStrings" Target="/xl/sharedStrings.xml" Id="rId5" /><Relationship Type="http://schemas.openxmlformats.org/officeDocument/2006/relationships/styles" Target="/xl/styles.xml" Id="rId4" /><Relationship Type="http://schemas.openxmlformats.org/officeDocument/2006/relationships/customXml" Target="/customXml/item33.xml" Id="rId9" /></Relationships>
</file>

<file path=xl/charts/_rels/chart11.xml.rels>&#65279;<?xml version="1.0" encoding="utf-8"?><Relationships xmlns="http://schemas.openxmlformats.org/package/2006/relationships"><Relationship Type="http://schemas.microsoft.com/office/2011/relationships/chartColorStyle" Target="/xl/charts/colors1.xml" Id="rId2" /><Relationship Type="http://schemas.microsoft.com/office/2011/relationships/chartStyle" Target="/xl/charts/style1.xml" Id="rId1" /></Relationships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accent1">
                    <a:lumMod val="75000"/>
                  </a:schemeClr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Spálené kalorie podle aktivit</a:t>
            </a:r>
          </a:p>
        </c:rich>
      </c:tx>
      <c:layout>
        <c:manualLayout>
          <c:xMode val="edge"/>
          <c:yMode val="edge"/>
          <c:x val="1.4528247989487869E-2"/>
          <c:y val="6.412296502152917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chemeClr val="accent1">
                  <a:lumMod val="75000"/>
                </a:schemeClr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2.1208759161515066E-2"/>
          <c:y val="0.36579555006604564"/>
          <c:w val="0.84022933030807034"/>
          <c:h val="0.44821985487108229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'Sledování aktivit'!$A$3</c:f>
              <c:strCache>
                <c:ptCount val="1"/>
                <c:pt idx="0">
                  <c:v>Jízda na kole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'Sledování aktivit'!$A$1</c:f>
              <c:strCache>
                <c:ptCount val="1"/>
                <c:pt idx="0">
                  <c:v>Sledování aktivit</c:v>
                </c:pt>
              </c:strCache>
            </c:strRef>
          </c:cat>
          <c:val>
            <c:numRef>
              <c:f>'Sledování aktivit'!$B$5</c:f>
              <c:numCache>
                <c:formatCode>0</c:formatCode>
                <c:ptCount val="1"/>
                <c:pt idx="0">
                  <c:v>847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35-4E50-8E08-17A8A990922F}"/>
            </c:ext>
          </c:extLst>
        </c:ser>
        <c:ser>
          <c:idx val="1"/>
          <c:order val="1"/>
          <c:tx>
            <c:strRef>
              <c:f>'Sledování aktivit'!$A$7</c:f>
              <c:strCache>
                <c:ptCount val="1"/>
                <c:pt idx="0">
                  <c:v>Plavání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'Sledování aktivit'!$A$1</c:f>
              <c:strCache>
                <c:ptCount val="1"/>
                <c:pt idx="0">
                  <c:v>Sledování aktivit</c:v>
                </c:pt>
              </c:strCache>
            </c:strRef>
          </c:cat>
          <c:val>
            <c:numRef>
              <c:f>'Sledování aktivit'!$B$9</c:f>
              <c:numCache>
                <c:formatCode>0</c:formatCode>
                <c:ptCount val="1"/>
                <c:pt idx="0">
                  <c:v>237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435-4E50-8E08-17A8A990922F}"/>
            </c:ext>
          </c:extLst>
        </c:ser>
        <c:ser>
          <c:idx val="2"/>
          <c:order val="2"/>
          <c:tx>
            <c:strRef>
              <c:f>'Sledování aktivit'!$A$11</c:f>
              <c:strCache>
                <c:ptCount val="1"/>
                <c:pt idx="0">
                  <c:v>Aktivita 3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'Sledování aktivit'!$A$1</c:f>
              <c:strCache>
                <c:ptCount val="1"/>
                <c:pt idx="0">
                  <c:v>Sledování aktivit</c:v>
                </c:pt>
              </c:strCache>
            </c:strRef>
          </c:cat>
          <c:val>
            <c:numRef>
              <c:f>'Sledování aktivit'!$B$13</c:f>
              <c:numCache>
                <c:formatCode>0</c:formatCode>
                <c:ptCount val="1"/>
                <c:pt idx="0">
                  <c:v>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435-4E50-8E08-17A8A990922F}"/>
            </c:ext>
          </c:extLst>
        </c:ser>
        <c:ser>
          <c:idx val="3"/>
          <c:order val="3"/>
          <c:tx>
            <c:strRef>
              <c:f>'Sledování aktivit'!$A$15</c:f>
              <c:strCache>
                <c:ptCount val="1"/>
                <c:pt idx="0">
                  <c:v>Aktivita 4</c:v>
                </c:pt>
              </c:strCache>
            </c:strRef>
          </c:tx>
          <c:spPr>
            <a:solidFill>
              <a:schemeClr val="accent4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'Sledování aktivit'!$A$1</c:f>
              <c:strCache>
                <c:ptCount val="1"/>
                <c:pt idx="0">
                  <c:v>Sledování aktivit</c:v>
                </c:pt>
              </c:strCache>
            </c:strRef>
          </c:cat>
          <c:val>
            <c:numRef>
              <c:f>'Sledování aktivit'!$B$17</c:f>
              <c:numCache>
                <c:formatCode>0</c:formatCode>
                <c:ptCount val="1"/>
                <c:pt idx="0">
                  <c:v>115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435-4E50-8E08-17A8A990922F}"/>
            </c:ext>
          </c:extLst>
        </c:ser>
        <c:ser>
          <c:idx val="4"/>
          <c:order val="4"/>
          <c:tx>
            <c:strRef>
              <c:f>'Sledování aktivit'!$A$19</c:f>
              <c:strCache>
                <c:ptCount val="1"/>
                <c:pt idx="0">
                  <c:v>Aktivita 5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5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6435-4E50-8E08-17A8A990922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'Sledování aktivit'!$A$1</c:f>
              <c:strCache>
                <c:ptCount val="1"/>
                <c:pt idx="0">
                  <c:v>Sledování aktivit</c:v>
                </c:pt>
              </c:strCache>
            </c:strRef>
          </c:cat>
          <c:val>
            <c:numRef>
              <c:f>'Sledování aktivit'!$B$21</c:f>
              <c:numCache>
                <c:formatCode>0</c:formatCode>
                <c:ptCount val="1"/>
                <c:pt idx="0">
                  <c:v>345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435-4E50-8E08-17A8A99092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494667488"/>
        <c:axId val="491718096"/>
      </c:barChart>
      <c:catAx>
        <c:axId val="49466748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491718096"/>
        <c:crosses val="autoZero"/>
        <c:auto val="1"/>
        <c:lblAlgn val="ctr"/>
        <c:lblOffset val="100"/>
        <c:noMultiLvlLbl val="0"/>
      </c:catAx>
      <c:valAx>
        <c:axId val="4917180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46674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8135028729516918"/>
          <c:y val="0.28856020448424341"/>
          <c:w val="0.11676030361069731"/>
          <c:h val="0.6753853807489749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1.xml.rels>&#65279;<?xml version="1.0" encoding="utf-8"?><Relationships xmlns="http://schemas.openxmlformats.org/package/2006/relationships"><Relationship Type="http://schemas.openxmlformats.org/officeDocument/2006/relationships/chart" Target="/xl/charts/chart11.xml" Id="rId1" /></Relationships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38100</xdr:colOff>
      <xdr:row>0</xdr:row>
      <xdr:rowOff>57150</xdr:rowOff>
    </xdr:from>
    <xdr:to>
      <xdr:col>11</xdr:col>
      <xdr:colOff>0</xdr:colOff>
      <xdr:row>2</xdr:row>
      <xdr:rowOff>171450</xdr:rowOff>
    </xdr:to>
    <xdr:graphicFrame macro="">
      <xdr:nvGraphicFramePr>
        <xdr:cNvPr id="2" name="Spálené kalorie" descr="Skládaný pruhový graf, který znázorňuje celkový počet kalorií spálených při jednotlivých aktivitách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eznam" displayName="Seznam" ref="D5:K12" totalsRowShown="0" headerRowDxfId="9" dataDxfId="8">
  <tableColumns count="8">
    <tableColumn id="1" xr3:uid="{00000000-0010-0000-0000-000001000000}" name="Datum" dataDxfId="7"/>
    <tableColumn id="2" xr3:uid="{00000000-0010-0000-0000-000002000000}" name="Aktivita" dataDxfId="6"/>
    <tableColumn id="9" xr3:uid="{00000000-0010-0000-0000-000009000000}" name="Čas zahájení" dataDxfId="4"/>
    <tableColumn id="10" xr3:uid="{00000000-0010-0000-0000-00000A000000}" name="Doba trvání" dataDxfId="3"/>
    <tableColumn id="3" xr3:uid="{00000000-0010-0000-0000-000003000000}" name="Celkem" dataDxfId="2"/>
    <tableColumn id="4" xr3:uid="{00000000-0010-0000-0000-000004000000}" name="Jednotka" dataDxfId="0">
      <calculatedColumnFormula>IFERROR(VLOOKUP(Seznam[[#This Row],[Aktivita]],HledáníAktivit,2,FALSE),"")</calculatedColumnFormula>
    </tableColumn>
    <tableColumn id="5" xr3:uid="{00000000-0010-0000-0000-000005000000}" name="Kalorie" dataDxfId="1"/>
    <tableColumn id="7" xr3:uid="{00000000-0010-0000-0000-000007000000}" name="Poznámka" dataDxfId="5"/>
  </tableColumns>
  <tableStyleInfo name="Záznam aktivit" showFirstColumn="0" showLastColumn="0" showRowStripes="1" showColumnStripes="0"/>
  <extLst>
    <ext xmlns:x14="http://schemas.microsoft.com/office/spreadsheetml/2009/9/main" uri="{504A1905-F514-4f6f-8877-14C23A59335A}">
      <x14:table altTextSummary="Do této tabulky zadejte datum, aktivitu, počáteční čas, dobu trvání, celkový objem, kalorie a poznámky. Jednotka se aktualizuje automaticky."/>
    </ext>
  </extLst>
</table>
</file>

<file path=xl/theme/theme11.xml><?xml version="1.0" encoding="utf-8"?>
<a:theme xmlns:a="http://schemas.openxmlformats.org/drawingml/2006/main" name="Office Theme">
  <a:themeElements>
    <a:clrScheme name="Activity Log">
      <a:dk1>
        <a:sysClr val="windowText" lastClr="000000"/>
      </a:dk1>
      <a:lt1>
        <a:sysClr val="window" lastClr="FFFFFF"/>
      </a:lt1>
      <a:dk2>
        <a:srgbClr val="414141"/>
      </a:dk2>
      <a:lt2>
        <a:srgbClr val="F0F0F0"/>
      </a:lt2>
      <a:accent1>
        <a:srgbClr val="F01414"/>
      </a:accent1>
      <a:accent2>
        <a:srgbClr val="2895BF"/>
      </a:accent2>
      <a:accent3>
        <a:srgbClr val="BF1A8D"/>
      </a:accent3>
      <a:accent4>
        <a:srgbClr val="FF9900"/>
      </a:accent4>
      <a:accent5>
        <a:srgbClr val="9B9B9B"/>
      </a:accent5>
      <a:accent6>
        <a:srgbClr val="CD865B"/>
      </a:accent6>
      <a:hlink>
        <a:srgbClr val="0095BF"/>
      </a:hlink>
      <a:folHlink>
        <a:srgbClr val="BF1A8D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2.xml.rels>&#65279;<?xml version="1.0" encoding="utf-8"?><Relationships xmlns="http://schemas.openxmlformats.org/package/2006/relationships"><Relationship Type="http://schemas.openxmlformats.org/officeDocument/2006/relationships/table" Target="/xl/tables/table11.xml" Id="rId3" /><Relationship Type="http://schemas.openxmlformats.org/officeDocument/2006/relationships/drawing" Target="/xl/drawings/drawing11.xml" Id="rId2" /><Relationship Type="http://schemas.openxmlformats.org/officeDocument/2006/relationships/printerSettings" Target="/xl/printerSettings/printerSettings12.bin" Id="rId1" /></Relationships>
</file>

<file path=xl/worksheets/_rels/sheet21.xml.rels>&#65279;<?xml version="1.0" encoding="utf-8"?><Relationships xmlns="http://schemas.openxmlformats.org/package/2006/relationships"><Relationship Type="http://schemas.openxmlformats.org/officeDocument/2006/relationships/printerSettings" Target="/xl/printerSettings/printerSettings21.bin" Id="rId1" /></Relationships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fitToPage="1"/>
  </sheetPr>
  <dimension ref="A1:K24"/>
  <sheetViews>
    <sheetView showGridLines="0" tabSelected="1" zoomScaleNormal="100" workbookViewId="0">
      <selection sqref="A1:C1"/>
    </sheetView>
  </sheetViews>
  <sheetFormatPr defaultRowHeight="30" customHeight="1" x14ac:dyDescent="0.25"/>
  <cols>
    <col min="1" max="1" width="14.42578125" style="2" customWidth="1"/>
    <col min="2" max="2" width="16" style="2" customWidth="1"/>
    <col min="3" max="3" width="13.7109375" style="21" customWidth="1"/>
    <col min="4" max="4" width="14.28515625" style="2" customWidth="1"/>
    <col min="5" max="5" width="18.7109375" style="2" customWidth="1"/>
    <col min="6" max="6" width="13.42578125" style="2" bestFit="1" customWidth="1"/>
    <col min="7" max="7" width="12.28515625" style="2" customWidth="1"/>
    <col min="8" max="8" width="9.7109375" style="2" customWidth="1"/>
    <col min="9" max="9" width="15.140625" style="1" customWidth="1"/>
    <col min="10" max="10" width="10.42578125" customWidth="1"/>
    <col min="11" max="11" width="35.7109375" customWidth="1"/>
  </cols>
  <sheetData>
    <row r="1" spans="1:11" ht="33" customHeight="1" x14ac:dyDescent="0.25">
      <c r="A1" s="41" t="s">
        <v>0</v>
      </c>
      <c r="B1" s="41"/>
      <c r="C1" s="42"/>
      <c r="D1" s="37"/>
      <c r="E1" s="38"/>
      <c r="F1" s="38"/>
      <c r="G1" s="38"/>
      <c r="H1" s="38"/>
      <c r="I1" s="38"/>
      <c r="J1" s="38"/>
      <c r="K1" s="38"/>
    </row>
    <row r="2" spans="1:11" ht="81" customHeight="1" x14ac:dyDescent="0.25">
      <c r="A2" s="39" t="s">
        <v>1</v>
      </c>
      <c r="B2" s="39"/>
      <c r="C2" s="40"/>
      <c r="D2" s="37"/>
      <c r="E2" s="38"/>
      <c r="F2" s="38"/>
      <c r="G2" s="38"/>
      <c r="H2" s="38"/>
      <c r="I2" s="38"/>
      <c r="J2" s="38"/>
      <c r="K2" s="38"/>
    </row>
    <row r="3" spans="1:11" ht="18" customHeight="1" x14ac:dyDescent="0.25">
      <c r="A3" s="32" t="s">
        <v>2</v>
      </c>
      <c r="B3" s="28">
        <f>SUMIF(Seznam[Aktivita],Kategorie1,Seznam[Celkem])</f>
        <v>19.46</v>
      </c>
      <c r="C3" s="13"/>
      <c r="D3" s="37"/>
      <c r="E3" s="38"/>
      <c r="F3" s="38"/>
      <c r="G3" s="38"/>
      <c r="H3" s="38"/>
      <c r="I3" s="38"/>
      <c r="J3" s="38"/>
      <c r="K3" s="38"/>
    </row>
    <row r="4" spans="1:11" ht="30" customHeight="1" x14ac:dyDescent="0.25">
      <c r="A4" s="32"/>
      <c r="B4" s="28"/>
      <c r="C4" s="14" t="s">
        <v>8</v>
      </c>
      <c r="D4" s="37"/>
      <c r="E4" s="38"/>
      <c r="F4" s="38"/>
      <c r="G4" s="38"/>
      <c r="H4" s="38"/>
      <c r="I4" s="38"/>
      <c r="J4" s="38"/>
      <c r="K4" s="38"/>
    </row>
    <row r="5" spans="1:11" ht="30" customHeight="1" x14ac:dyDescent="0.25">
      <c r="A5" s="32"/>
      <c r="B5" s="29">
        <f>SUMIF(Seznam[Aktivita],Kategorie1,Seznam[Kalorie])</f>
        <v>847</v>
      </c>
      <c r="C5" s="15" t="s">
        <v>9</v>
      </c>
      <c r="D5" s="10" t="s">
        <v>13</v>
      </c>
      <c r="E5" s="4" t="s">
        <v>14</v>
      </c>
      <c r="F5" s="9" t="s">
        <v>15</v>
      </c>
      <c r="G5" s="8" t="s">
        <v>16</v>
      </c>
      <c r="H5" s="8" t="s">
        <v>7</v>
      </c>
      <c r="I5" s="10" t="s">
        <v>17</v>
      </c>
      <c r="J5" s="9" t="s">
        <v>9</v>
      </c>
      <c r="K5" s="4" t="s">
        <v>18</v>
      </c>
    </row>
    <row r="6" spans="1:11" ht="30" customHeight="1" thickBot="1" x14ac:dyDescent="0.3">
      <c r="A6" s="33"/>
      <c r="B6" s="30"/>
      <c r="C6" s="16"/>
      <c r="D6" s="20" t="s">
        <v>13</v>
      </c>
      <c r="E6" s="4" t="s">
        <v>2</v>
      </c>
      <c r="F6" s="24">
        <v>0.66666666666666663</v>
      </c>
      <c r="G6" s="45">
        <v>1.5972222222222224E-2</v>
      </c>
      <c r="H6" s="46">
        <v>3.66</v>
      </c>
      <c r="I6" s="47" t="str">
        <f>IFERROR(VLOOKUP(Seznam[[#This Row],[Aktivita]],HledáníAktivit,2,FALSE),"")</f>
        <v>Kilometry</v>
      </c>
      <c r="J6" s="6">
        <v>173</v>
      </c>
      <c r="K6" s="4" t="s">
        <v>19</v>
      </c>
    </row>
    <row r="7" spans="1:11" ht="30" customHeight="1" thickTop="1" x14ac:dyDescent="0.25">
      <c r="A7" s="31" t="s">
        <v>3</v>
      </c>
      <c r="B7" s="28">
        <f>SUMIF(Seznam[Aktivita],Kategorie2,Seznam[Celkem])</f>
        <v>1700</v>
      </c>
      <c r="C7" s="17"/>
      <c r="D7" s="20" t="s">
        <v>13</v>
      </c>
      <c r="E7" s="4" t="s">
        <v>2</v>
      </c>
      <c r="F7" s="24">
        <v>0.60416666666666663</v>
      </c>
      <c r="G7" s="45">
        <v>3.125E-2</v>
      </c>
      <c r="H7" s="46">
        <v>7.8</v>
      </c>
      <c r="I7" s="47" t="str">
        <f>IFERROR(VLOOKUP(Seznam[[#This Row],[Aktivita]],HledáníAktivit,2,FALSE),"")</f>
        <v>Kilometry</v>
      </c>
      <c r="J7" s="6">
        <v>330</v>
      </c>
      <c r="K7" s="4" t="s">
        <v>20</v>
      </c>
    </row>
    <row r="8" spans="1:11" ht="30" customHeight="1" x14ac:dyDescent="0.25">
      <c r="A8" s="32"/>
      <c r="B8" s="28"/>
      <c r="C8" s="14" t="s">
        <v>10</v>
      </c>
      <c r="D8" s="20" t="s">
        <v>13</v>
      </c>
      <c r="E8" s="4" t="s">
        <v>3</v>
      </c>
      <c r="F8" s="24">
        <v>0.41666666666666669</v>
      </c>
      <c r="G8" s="45">
        <v>2.0833333333333332E-2</v>
      </c>
      <c r="H8" s="46">
        <v>1700</v>
      </c>
      <c r="I8" s="47" t="str">
        <f>IFERROR(VLOOKUP(Seznam[[#This Row],[Aktivita]],HledáníAktivit,2,FALSE),"")</f>
        <v>Metry</v>
      </c>
      <c r="J8" s="6">
        <v>237</v>
      </c>
      <c r="K8" s="4" t="s">
        <v>21</v>
      </c>
    </row>
    <row r="9" spans="1:11" ht="30" customHeight="1" x14ac:dyDescent="0.25">
      <c r="A9" s="32"/>
      <c r="B9" s="29">
        <f>SUMIF(Seznam[Aktivita],Kategorie2,Seznam[Kalorie])</f>
        <v>237</v>
      </c>
      <c r="C9" s="15" t="s">
        <v>9</v>
      </c>
      <c r="D9" s="20" t="s">
        <v>13</v>
      </c>
      <c r="E9" s="4" t="s">
        <v>4</v>
      </c>
      <c r="F9" s="24">
        <v>0.5625</v>
      </c>
      <c r="G9" s="45">
        <v>2.4305555555555556E-2</v>
      </c>
      <c r="H9" s="46">
        <v>3227</v>
      </c>
      <c r="I9" s="47" t="str">
        <f>IFERROR(VLOOKUP(Seznam[[#This Row],[Aktivita]],HledáníAktivit,2,FALSE),"")</f>
        <v>Kroky</v>
      </c>
      <c r="J9" s="6">
        <v>150</v>
      </c>
      <c r="K9" s="4"/>
    </row>
    <row r="10" spans="1:11" ht="30" customHeight="1" thickBot="1" x14ac:dyDescent="0.3">
      <c r="A10" s="33"/>
      <c r="B10" s="30"/>
      <c r="C10" s="18"/>
      <c r="D10" s="20" t="s">
        <v>13</v>
      </c>
      <c r="E10" s="4" t="s">
        <v>5</v>
      </c>
      <c r="F10" s="24">
        <v>0.22916666666666666</v>
      </c>
      <c r="G10" s="45">
        <v>2.0833333333333332E-2</v>
      </c>
      <c r="H10" s="46">
        <v>30</v>
      </c>
      <c r="I10" s="47" t="str">
        <f>IFERROR(VLOOKUP(Seznam[[#This Row],[Aktivita]],HledáníAktivit,2,FALSE),"")</f>
        <v>Opakování</v>
      </c>
      <c r="J10" s="6">
        <v>115</v>
      </c>
      <c r="K10" s="4"/>
    </row>
    <row r="11" spans="1:11" ht="30" customHeight="1" thickTop="1" x14ac:dyDescent="0.25">
      <c r="A11" s="31" t="s">
        <v>4</v>
      </c>
      <c r="B11" s="28">
        <f>SUMIF(Seznam[Aktivita],Kategorie3,Seznam[Celkem])</f>
        <v>3227</v>
      </c>
      <c r="C11" s="17"/>
      <c r="D11" s="20" t="s">
        <v>13</v>
      </c>
      <c r="E11" s="5" t="s">
        <v>6</v>
      </c>
      <c r="F11" s="25">
        <v>0.25</v>
      </c>
      <c r="G11" s="48">
        <v>3.125E-2</v>
      </c>
      <c r="H11" s="49">
        <v>5</v>
      </c>
      <c r="I11" s="50" t="str">
        <f>IFERROR(VLOOKUP(Seznam[[#This Row],[Aktivita]],HledáníAktivit,2,FALSE),"")</f>
        <v>Kilometry</v>
      </c>
      <c r="J11" s="7">
        <v>345</v>
      </c>
      <c r="K11" s="22"/>
    </row>
    <row r="12" spans="1:11" ht="30" customHeight="1" x14ac:dyDescent="0.25">
      <c r="A12" s="32"/>
      <c r="B12" s="28"/>
      <c r="C12" s="14" t="s">
        <v>11</v>
      </c>
      <c r="D12" s="20" t="s">
        <v>13</v>
      </c>
      <c r="E12" s="5" t="s">
        <v>2</v>
      </c>
      <c r="F12" s="25">
        <v>0.41666666666666669</v>
      </c>
      <c r="G12" s="48">
        <v>2.7777777777777776E-2</v>
      </c>
      <c r="H12" s="49">
        <v>8</v>
      </c>
      <c r="I12" s="50" t="str">
        <f>IFERROR(VLOOKUP(Seznam[[#This Row],[Aktivita]],HledáníAktivit,2,FALSE),"")</f>
        <v>Kilometry</v>
      </c>
      <c r="J12" s="7">
        <v>344</v>
      </c>
      <c r="K12" s="11"/>
    </row>
    <row r="13" spans="1:11" ht="30" customHeight="1" x14ac:dyDescent="0.25">
      <c r="A13" s="32"/>
      <c r="B13" s="29">
        <f>SUMIF(Seznam[Aktivita],Kategorie3,Seznam[Kalorie])</f>
        <v>150</v>
      </c>
      <c r="C13" s="15" t="s">
        <v>9</v>
      </c>
      <c r="D13" s="19"/>
      <c r="F13" s="3"/>
      <c r="I13" s="23"/>
      <c r="K13" s="4"/>
    </row>
    <row r="14" spans="1:11" ht="30" customHeight="1" thickBot="1" x14ac:dyDescent="0.3">
      <c r="A14" s="32"/>
      <c r="B14" s="30"/>
      <c r="C14" s="13"/>
      <c r="D14" s="19"/>
      <c r="F14" s="3"/>
      <c r="I14" s="23"/>
      <c r="K14" s="4"/>
    </row>
    <row r="15" spans="1:11" ht="30" customHeight="1" thickTop="1" x14ac:dyDescent="0.25">
      <c r="A15" s="31" t="s">
        <v>5</v>
      </c>
      <c r="B15" s="28">
        <f>SUMIF(Seznam[Aktivita],Kategorie4,Seznam[Celkem])</f>
        <v>30</v>
      </c>
      <c r="C15" s="17"/>
      <c r="D15" s="19"/>
      <c r="F15" s="3"/>
      <c r="I15" s="23"/>
      <c r="K15" s="4"/>
    </row>
    <row r="16" spans="1:11" ht="30" customHeight="1" x14ac:dyDescent="0.25">
      <c r="A16" s="32"/>
      <c r="B16" s="28"/>
      <c r="C16" s="14" t="s">
        <v>12</v>
      </c>
      <c r="D16" s="19"/>
      <c r="F16" s="3"/>
      <c r="I16" s="23"/>
      <c r="K16" s="22"/>
    </row>
    <row r="17" spans="1:9" ht="30" customHeight="1" x14ac:dyDescent="0.25">
      <c r="A17" s="32"/>
      <c r="B17" s="29">
        <f>SUMIF(Seznam[Aktivita],Kategorie4,Seznam[Kalorie])</f>
        <v>115</v>
      </c>
      <c r="C17" s="15" t="s">
        <v>9</v>
      </c>
      <c r="D17" s="19"/>
      <c r="F17" s="3"/>
      <c r="I17" s="23"/>
    </row>
    <row r="18" spans="1:9" ht="30" customHeight="1" thickBot="1" x14ac:dyDescent="0.3">
      <c r="A18" s="32"/>
      <c r="B18" s="30"/>
      <c r="C18" s="18"/>
      <c r="D18" s="19"/>
      <c r="F18" s="3"/>
      <c r="I18" s="23"/>
    </row>
    <row r="19" spans="1:9" ht="30" customHeight="1" thickTop="1" x14ac:dyDescent="0.25">
      <c r="A19" s="31" t="s">
        <v>6</v>
      </c>
      <c r="B19" s="28">
        <f>SUMIF(Seznam[Aktivita],Kategorie5,Seznam[Celkem])</f>
        <v>5</v>
      </c>
      <c r="C19" s="17"/>
      <c r="D19" s="19"/>
      <c r="F19" s="3"/>
      <c r="I19" s="23"/>
    </row>
    <row r="20" spans="1:9" ht="30" customHeight="1" x14ac:dyDescent="0.25">
      <c r="A20" s="32"/>
      <c r="B20" s="28"/>
      <c r="C20" s="14" t="s">
        <v>8</v>
      </c>
      <c r="D20" s="19"/>
      <c r="F20" s="3"/>
      <c r="I20" s="23"/>
    </row>
    <row r="21" spans="1:9" ht="30" customHeight="1" x14ac:dyDescent="0.25">
      <c r="A21" s="32"/>
      <c r="B21" s="29">
        <f>SUMIF(Seznam[Aktivita],Kategorie5,Seznam[Kalorie])</f>
        <v>345</v>
      </c>
      <c r="C21" s="15" t="s">
        <v>9</v>
      </c>
      <c r="D21" s="19"/>
      <c r="F21" s="3"/>
      <c r="I21" s="23"/>
    </row>
    <row r="22" spans="1:9" ht="30" customHeight="1" thickBot="1" x14ac:dyDescent="0.3">
      <c r="A22" s="32"/>
      <c r="B22" s="30"/>
      <c r="C22" s="13"/>
      <c r="D22" s="19"/>
      <c r="F22" s="3"/>
      <c r="I22" s="23"/>
    </row>
    <row r="23" spans="1:9" ht="30" customHeight="1" thickTop="1" x14ac:dyDescent="0.25">
      <c r="A23" s="34" t="s">
        <v>7</v>
      </c>
      <c r="B23" s="36">
        <f>SUM(B21,B17,B13,B9,B5)</f>
        <v>1694</v>
      </c>
      <c r="C23" s="26" t="s">
        <v>9</v>
      </c>
      <c r="D23" s="19"/>
      <c r="F23" s="3"/>
      <c r="I23" s="23"/>
    </row>
    <row r="24" spans="1:9" ht="30" customHeight="1" x14ac:dyDescent="0.25">
      <c r="A24" s="35"/>
      <c r="B24" s="36"/>
      <c r="C24" s="27"/>
      <c r="D24" s="19"/>
      <c r="F24" s="3"/>
      <c r="I24" s="23"/>
    </row>
  </sheetData>
  <mergeCells count="21">
    <mergeCell ref="D1:K4"/>
    <mergeCell ref="A2:C2"/>
    <mergeCell ref="A3:A6"/>
    <mergeCell ref="B3:B4"/>
    <mergeCell ref="B5:B6"/>
    <mergeCell ref="A1:C1"/>
    <mergeCell ref="B7:B8"/>
    <mergeCell ref="B9:B10"/>
    <mergeCell ref="A7:A10"/>
    <mergeCell ref="A23:A24"/>
    <mergeCell ref="B23:B24"/>
    <mergeCell ref="A11:A14"/>
    <mergeCell ref="A15:A18"/>
    <mergeCell ref="A19:A22"/>
    <mergeCell ref="C23:C24"/>
    <mergeCell ref="B11:B12"/>
    <mergeCell ref="B13:B14"/>
    <mergeCell ref="B19:B20"/>
    <mergeCell ref="B21:B22"/>
    <mergeCell ref="B15:B16"/>
    <mergeCell ref="B17:B18"/>
  </mergeCells>
  <dataValidations count="23">
    <dataValidation type="list" errorStyle="warning" allowBlank="1" showInputMessage="1" showErrorMessage="1" error="Ze seznamu vyberte aktivitu. Seznam lze aktualizovat úpravou kategorií v buňkách A3–A19. Vyberte ZRUŠIT a pomocí ALT+ŠIPKA DOLŮ zobrazte dostupné možnosti. Na jednu z nich najeďte ŠIPKOU DOLŮ a potvrďte výběr klávesou ENTER." sqref="E6:E12" xr:uid="{00000000-0002-0000-0000-000000000000}">
      <formula1>SeznamAktivit</formula1>
    </dataValidation>
    <dataValidation type="custom" errorStyle="warning" allowBlank="1" showInputMessage="1" showErrorMessage="1" errorTitle="Jejda!" error="Tady je souhrn kalorií, které zadáte do tohoto záznamu, zobrazený v grafu. Změny můžou mít za následek chyby šablony. Pokud si jste jisti, že to chcete změnit, klikněte na Ano, jinak klikněte na Zrušit." sqref="C23:C24" xr:uid="{00000000-0002-0000-0000-000001000000}">
      <formula1>"Kalorie"</formula1>
    </dataValidation>
    <dataValidation type="custom" errorStyle="warning" allowBlank="1" showInputMessage="1" showErrorMessage="1" errorTitle="Jejda!" error="Tady je souhrn kalorií, které zadáte do tohoto záznamu, zobrazený v grafu. Změny můžou mít za následek chyby šablony. Pokud si jste jisti, že chcete udělat tuto změnu, klikněte na Ano. V opačném případě klikněte na Zrušit. " sqref="C5 C9 C13 C17 C21" xr:uid="{00000000-0002-0000-0000-000002000000}">
      <formula1>"Kalorie"</formula1>
    </dataValidation>
    <dataValidation type="list" errorStyle="warning" allowBlank="1" showInputMessage="1" showErrorMessage="1" error="V této buňce vyberte ze seznamu jednotku. Stisknutím ALT+ŠIPKA DOLŮ zobrazte dostupné možnosti. Pak na jednu z nich najeďte klávesou ŠIPKA DOLŮ a potvrďte výběr klávesou ENTER." prompt="V této buňce vyberte jednotku. Stisknutím kláves ALT+ŠIPKA DOLŮ zobrazte dostupné možnosti. Pak na jednu z nich najeďte klávesou ŠIPKA DOLŮ a potvrďte výběr klávesou ENTER. V buňce níže je popisek Kalorie." sqref="C20 C4 C16 C12 C8" xr:uid="{00000000-0002-0000-0000-000003000000}">
      <formula1>"Kilometry,Kilometers,Kroky,Laps,Yards,Metry,Opakování,Minutes"</formula1>
    </dataValidation>
    <dataValidation allowBlank="1" showInputMessage="1" showErrorMessage="1" prompt="Na tomto listu můžete vytvořit sledování aktivit. V této buňce je název, v buňce níže jsou další informace a v buňce vpravo je graf. Do tabulky Seznam zadejte podrobnosti a aktivity do buněk A3 až A19." sqref="A1:C1" xr:uid="{00000000-0002-0000-0000-000004000000}"/>
    <dataValidation allowBlank="1" showInputMessage="1" showErrorMessage="1" prompt="Do sloupce s tímto záhlavím zadejte datum." sqref="D5" xr:uid="{00000000-0002-0000-0000-000005000000}"/>
    <dataValidation allowBlank="1" showInputMessage="1" showErrorMessage="1" prompt="Ve sloupci s tímto záhlavím vyberte aktivitu. Seznam můžete aktualizovat tak, že upravíte kategorie v buňkách A3 až A19. Stisknutím ALT+ŠIPKA DOLŮ zobrazte dostupné možnosti. Pak na jednu z nich najeďte klávesou ŠIPKA DOLŮ a potvrďte výběr klávesou ENTER." sqref="E5" xr:uid="{00000000-0002-0000-0000-000006000000}"/>
    <dataValidation allowBlank="1" showInputMessage="1" showErrorMessage="1" prompt="Do sloupce s tímto záhlavím zadejte počáteční čas." sqref="F5" xr:uid="{00000000-0002-0000-0000-000007000000}"/>
    <dataValidation allowBlank="1" showInputMessage="1" showErrorMessage="1" prompt="Do sloupce s tímto záhlavím zadejte dobu trvání." sqref="G5" xr:uid="{00000000-0002-0000-0000-000008000000}"/>
    <dataValidation allowBlank="1" showInputMessage="1" showErrorMessage="1" prompt="Do sloupce s tímto záhlavím zadejte celkový objem." sqref="H5" xr:uid="{00000000-0002-0000-0000-000009000000}"/>
    <dataValidation allowBlank="1" showInputMessage="1" showErrorMessage="1" prompt="Ve sloupci s tímto záhlavím se automaticky aktualizují jednotky." sqref="I5" xr:uid="{00000000-0002-0000-0000-00000A000000}"/>
    <dataValidation allowBlank="1" showInputMessage="1" showErrorMessage="1" prompt="Do sloupce s tímto záhlavím zadejte kalorie." sqref="J5" xr:uid="{00000000-0002-0000-0000-00000B000000}"/>
    <dataValidation allowBlank="1" showInputMessage="1" showErrorMessage="1" prompt="Do sloupce pod tímto záhlavím zadejte poznámky." sqref="K5" xr:uid="{00000000-0002-0000-0000-00000C000000}"/>
    <dataValidation allowBlank="1" showInputMessage="1" showErrorMessage="1" prompt="Do této buňky zadejte aktivitu 1. Kategorie aktivit zadané v buňkách A3 až A19 se automaticky aktualizují v tabulce Seznam. Data se automaticky aktualizují v buňce vpravo." sqref="A3:A6" xr:uid="{00000000-0002-0000-0000-00000D000000}"/>
    <dataValidation allowBlank="1" showInputMessage="1" showErrorMessage="1" prompt="Data v této buňce a pod ní se aktualizují automaticky. V buňce vpravo vyberte jednotku." sqref="B3:B4 B7:B8 B11:B12 B15:B16 B19:B20" xr:uid="{00000000-0002-0000-0000-00000E000000}"/>
    <dataValidation allowBlank="1" showInputMessage="1" showErrorMessage="1" prompt="V této buňce se automaticky počítají kalorie spálené při aktivitě. V buňce vpravo je popisek Kalorie." sqref="B21:B22 B17:B18 B13:B14 B9:B10 B5:B6" xr:uid="{00000000-0002-0000-0000-000011000000}"/>
    <dataValidation allowBlank="1" showInputMessage="1" showErrorMessage="1" prompt="Do této buňky zadejte aktivitu 2. Data se automaticky aktualizují v buňkách vpravo." sqref="A7:A10" xr:uid="{00000000-0002-0000-0000-000012000000}"/>
    <dataValidation allowBlank="1" showInputMessage="1" showErrorMessage="1" prompt="Do této buňky zadejte aktivitu 3. Data se automaticky aktualizují v buňkách vpravo." sqref="A11:A14" xr:uid="{00000000-0002-0000-0000-000013000000}"/>
    <dataValidation allowBlank="1" showInputMessage="1" showErrorMessage="1" prompt="Do této buňky zadejte aktivitu 4. Data se automaticky aktualizují v buňkách vpravo." sqref="A15:A18" xr:uid="{00000000-0002-0000-0000-000014000000}"/>
    <dataValidation allowBlank="1" showInputMessage="1" showErrorMessage="1" prompt="Do této buňky zadejte aktivitu 5. Data se automaticky aktualizují v buňkách vpravo. Celkový počet spálených kalorií se automaticky vypočítá v buňce B23." sqref="A19:A22" xr:uid="{00000000-0002-0000-0000-000015000000}"/>
    <dataValidation allowBlank="1" showInputMessage="1" showErrorMessage="1" prompt="V buňce vpravo se automaticky počítá součet." sqref="A23:A24" xr:uid="{00000000-0002-0000-0000-000016000000}"/>
    <dataValidation allowBlank="1" showInputMessage="1" showErrorMessage="1" prompt="V této buňce se automaticky počítá součet. V buňce vpravo je popisek Kalorie." sqref="B23:B24" xr:uid="{00000000-0002-0000-0000-000017000000}"/>
    <dataValidation allowBlank="1" showInputMessage="1" showErrorMessage="1" prompt="Skládaný pruhový graf, který znázorňuje celkový počet kalorií spálených při jednotlivých aktivitách. Do tabulky níže zadejte podrobnosti." sqref="D1:K4" xr:uid="{53892C7E-C60C-4E4A-B49C-A4BE86DFF17D}"/>
  </dataValidations>
  <printOptions horizontalCentered="1"/>
  <pageMargins left="0.25" right="0.25" top="0.5" bottom="0.5" header="0.3" footer="0.3"/>
  <pageSetup paperSize="9" scale="54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B1:C8"/>
  <sheetViews>
    <sheetView showGridLines="0" zoomScaleNormal="100" workbookViewId="0"/>
  </sheetViews>
  <sheetFormatPr defaultRowHeight="21.75" customHeight="1" x14ac:dyDescent="0.25"/>
  <cols>
    <col min="1" max="1" width="2.28515625" customWidth="1"/>
    <col min="2" max="2" width="24.28515625" customWidth="1"/>
    <col min="3" max="3" width="26.5703125" customWidth="1"/>
  </cols>
  <sheetData>
    <row r="1" spans="2:3" ht="36.75" customHeight="1" x14ac:dyDescent="0.25">
      <c r="B1" s="43" t="s">
        <v>22</v>
      </c>
      <c r="C1" s="43"/>
    </row>
    <row r="2" spans="2:3" ht="29.25" customHeight="1" x14ac:dyDescent="0.25">
      <c r="B2" s="44" t="s">
        <v>23</v>
      </c>
      <c r="C2" s="44"/>
    </row>
    <row r="3" spans="2:3" ht="29.25" customHeight="1" x14ac:dyDescent="0.25">
      <c r="B3" s="12" t="s">
        <v>14</v>
      </c>
      <c r="C3" s="12" t="s">
        <v>17</v>
      </c>
    </row>
    <row r="4" spans="2:3" ht="21.75" customHeight="1" x14ac:dyDescent="0.25">
      <c r="B4" t="str">
        <f>TRIM(Kategorie1)</f>
        <v>Jízda na kole</v>
      </c>
      <c r="C4" t="str">
        <f>JednotkaKategorie1</f>
        <v>Kilometry</v>
      </c>
    </row>
    <row r="5" spans="2:3" ht="21.75" customHeight="1" x14ac:dyDescent="0.25">
      <c r="B5" t="str">
        <f>TRIM(Kategorie2)</f>
        <v>Plavání</v>
      </c>
      <c r="C5" t="str">
        <f>JednotkaKategorie2</f>
        <v>Metry</v>
      </c>
    </row>
    <row r="6" spans="2:3" ht="21.75" customHeight="1" x14ac:dyDescent="0.25">
      <c r="B6" t="str">
        <f>TRIM(Kategorie3)</f>
        <v>Aktivita 3</v>
      </c>
      <c r="C6" t="str">
        <f>JednotkaKategorie3</f>
        <v>Kroky</v>
      </c>
    </row>
    <row r="7" spans="2:3" ht="21.75" customHeight="1" x14ac:dyDescent="0.25">
      <c r="B7" t="str">
        <f>TRIM(Kategorie4)</f>
        <v>Aktivita 4</v>
      </c>
      <c r="C7" t="str">
        <f>JednotkaKategorie4</f>
        <v>Opakování</v>
      </c>
    </row>
    <row r="8" spans="2:3" ht="21.75" customHeight="1" x14ac:dyDescent="0.25">
      <c r="B8" t="str">
        <f>TRIM(Kategorie5)</f>
        <v>Aktivita 5</v>
      </c>
      <c r="C8" t="str">
        <f>JednotkaKategorie5</f>
        <v>Kilometry</v>
      </c>
    </row>
  </sheetData>
  <mergeCells count="2">
    <mergeCell ref="B1:C1"/>
    <mergeCell ref="B2:C2"/>
  </mergeCells>
  <pageMargins left="0.7" right="0.7" top="0.75" bottom="0.75" header="0.3" footer="0.3"/>
  <pageSetup paperSize="9" orientation="portrait" r:id="rId1"/>
</worksheet>
</file>

<file path=customXml/_rels/item12.xml.rels>&#65279;<?xml version="1.0" encoding="utf-8"?><Relationships xmlns="http://schemas.openxmlformats.org/package/2006/relationships"><Relationship Type="http://schemas.openxmlformats.org/officeDocument/2006/relationships/customXmlProps" Target="/customXml/itemProps12.xml" Id="rId1" /></Relationships>
</file>

<file path=customXml/_rels/item2.xml.rels>&#65279;<?xml version="1.0" encoding="utf-8"?><Relationships xmlns="http://schemas.openxmlformats.org/package/2006/relationships"><Relationship Type="http://schemas.openxmlformats.org/officeDocument/2006/relationships/customXmlProps" Target="/customXml/itemProps21.xml" Id="rId1" /></Relationships>
</file>

<file path=customXml/_rels/item33.xml.rels>&#65279;<?xml version="1.0" encoding="utf-8"?><Relationships xmlns="http://schemas.openxmlformats.org/package/2006/relationships"><Relationship Type="http://schemas.openxmlformats.org/officeDocument/2006/relationships/customXmlProps" Target="/customXml/itemProps33.xml" Id="rId1" /></Relationships>
</file>

<file path=customXml/item1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6" ma:contentTypeDescription="Create a new document." ma:contentTypeScope="" ma:versionID="ac37c1753acd5e330d2062ccec26ea66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3b340c7101c92c5120abd06486f94548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  <xsd:element ref="ns2:MediaServiceSearchProperties" minOccurs="0"/>
                <xsd:element ref="ns2:MediaServiceDoc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  <xsd:element name="MediaServiceSearchProperties" ma:index="29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ocTags" ma:index="30" nillable="true" ma:displayName="MediaServiceDocTags" ma:hidden="true" ma:internalName="MediaServiceDoc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2.xml><?xml version="1.0" encoding="utf-8"?>
<ds:datastoreItem xmlns:ds="http://schemas.openxmlformats.org/officeDocument/2006/customXml" ds:itemID="{125D488F-1ECA-4FC5-A47B-1B06F02B4B3D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1af3243-3dd4-4a8d-8c0d-dd76da1f02a5"/>
    <ds:schemaRef ds:uri="230e9df3-be65-4c73-a93b-d1236ebd677e"/>
  </ds:schemaRefs>
</ds:datastoreItem>
</file>

<file path=customXml/itemProps21.xml><?xml version="1.0" encoding="utf-8"?>
<ds:datastoreItem xmlns:ds="http://schemas.openxmlformats.org/officeDocument/2006/customXml" ds:itemID="{2FD4C7CD-381F-4F90-BEB3-8BE82CE9B321}">
  <ds:schemaRefs>
    <ds:schemaRef ds:uri="http://schemas.microsoft.com/sharepoint/v3/contenttype/forms"/>
  </ds:schemaRefs>
</ds:datastoreItem>
</file>

<file path=customXml/itemProps33.xml><?xml version="1.0" encoding="utf-8"?>
<ds:datastoreItem xmlns:ds="http://schemas.openxmlformats.org/officeDocument/2006/customXml" ds:itemID="{DA368851-0EC2-4C8D-8960-CC9E614BF6B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Metadata/LabelInfo.xml><?xml version="1.0" encoding="utf-8"?>
<clbl:labelList xmlns:clbl="http://schemas.microsoft.com/office/2020/mipLabelMetadata"/>
</file>

<file path=docProps/app.xml><?xml version="1.0" encoding="utf-8"?>
<ap:Properties xmlns:vt="http://schemas.openxmlformats.org/officeDocument/2006/docPropsVTypes" xmlns:ap="http://schemas.openxmlformats.org/officeDocument/2006/extended-properties">
  <ap:Template>TM00000027</ap:Template>
  <ap:DocSecurity>0</ap:DocSecurity>
  <ap:ScaleCrop>false</ap:ScaleCrop>
  <ap:HeadingPairs>
    <vt:vector baseType="variant" size="4">
      <vt:variant>
        <vt:lpstr>Worksheets</vt:lpstr>
      </vt:variant>
      <vt:variant>
        <vt:i4>2</vt:i4>
      </vt:variant>
      <vt:variant>
        <vt:lpstr>Named Ranges</vt:lpstr>
      </vt:variant>
      <vt:variant>
        <vt:i4>13</vt:i4>
      </vt:variant>
    </vt:vector>
  </ap:HeadingPairs>
  <ap:TitlesOfParts>
    <vt:vector baseType="lpstr" size="15">
      <vt:lpstr>Sledování aktivit</vt:lpstr>
      <vt:lpstr>Seznam aktivit</vt:lpstr>
      <vt:lpstr>HledáníAktivit</vt:lpstr>
      <vt:lpstr>JednotkaKategorie1</vt:lpstr>
      <vt:lpstr>JednotkaKategorie2</vt:lpstr>
      <vt:lpstr>JednotkaKategorie3</vt:lpstr>
      <vt:lpstr>JednotkaKategorie4</vt:lpstr>
      <vt:lpstr>JednotkaKategorie5</vt:lpstr>
      <vt:lpstr>Kategorie1</vt:lpstr>
      <vt:lpstr>Kategorie2</vt:lpstr>
      <vt:lpstr>Kategorie3</vt:lpstr>
      <vt:lpstr>Kategorie4</vt:lpstr>
      <vt:lpstr>Kategorie5</vt:lpstr>
      <vt:lpstr>SeznamAktivit</vt:lpstr>
      <vt:lpstr>VšeOstatní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2022-11-10T06:19:12Z</dcterms:created>
  <dcterms:modified xsi:type="dcterms:W3CDTF">2022-12-09T08:41:26Z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