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72C4FEB-4E94-4A7D-8DDC-E2957F8D7061}" xr6:coauthVersionLast="31" xr6:coauthVersionMax="36" xr10:uidLastSave="{00000000-0000-0000-0000-000000000000}"/>
  <bookViews>
    <workbookView xWindow="930" yWindow="0" windowWidth="20490" windowHeight="6930" xr2:uid="{00000000-000D-0000-FFFF-FFFF00000000}"/>
  </bookViews>
  <sheets>
    <sheet name="Паричен поток" sheetId="1" r:id="rId1"/>
    <sheet name="Месечни доходи" sheetId="3" r:id="rId2"/>
    <sheet name="Месечни разходи" sheetId="4" r:id="rId3"/>
    <sheet name="ДАННИ ЗА ДИАГРАМА" sheetId="2" state="hidden" r:id="rId4"/>
  </sheets>
  <definedNames>
    <definedName name="_xlnm.Print_Titles" localSheetId="1">'Месечни доходи'!$5:$5</definedName>
    <definedName name="_xlnm.Print_Titles" localSheetId="2">'Месечни разходи'!$5:$5</definedName>
    <definedName name="_xlnm.Print_Titles" localSheetId="0">'Паричен поток'!$6:$6</definedName>
    <definedName name="Година">'Паричен поток'!$B$4</definedName>
    <definedName name="ЗаглавиеНаБюджет">'Паричен поток'!$B$2</definedName>
    <definedName name="Име">'Паричен поток'!$B$1</definedName>
    <definedName name="Месец">'Паричен поток'!$B$3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1" i="3"/>
  <c r="E8" i="3" l="1"/>
  <c r="E7" i="3"/>
  <c r="E6" i="3"/>
  <c r="C9" i="3" l="1"/>
  <c r="D9" i="3"/>
  <c r="B1" i="4" l="1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<sst xmlns="http://schemas.openxmlformats.org/spreadsheetml/2006/main" count="49" uniqueCount="37">
  <si>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Име</t>
  </si>
  <si>
    <t>Семеен бюджет</t>
  </si>
  <si>
    <t>Забележка: Таблицата "Паричен поток" се изчислява автоматично на база въведените данни в работните листове "Месечни доходи" и "Месечни разходи"</t>
  </si>
  <si>
    <t>Паричен поток</t>
  </si>
  <si>
    <t>Общ доход</t>
  </si>
  <si>
    <t>Общо разходи</t>
  </si>
  <si>
    <t>Общо пари в брой</t>
  </si>
  <si>
    <t>Прогнозни</t>
  </si>
  <si>
    <t>Действителни</t>
  </si>
  <si>
    <t>Разлика</t>
  </si>
  <si>
    <t>Месечни доходи</t>
  </si>
  <si>
    <t>Доход 1</t>
  </si>
  <si>
    <t>Доход 2</t>
  </si>
  <si>
    <t>Други доходи</t>
  </si>
  <si>
    <t>Месечни разходи</t>
  </si>
  <si>
    <t>Домакинство</t>
  </si>
  <si>
    <t>Хранителни стоки</t>
  </si>
  <si>
    <t>Телефон</t>
  </si>
  <si>
    <t>Ток/газ</t>
  </si>
  <si>
    <t>ВИК/боклук</t>
  </si>
  <si>
    <t>Кабелна телевизия</t>
  </si>
  <si>
    <t>Интернет</t>
  </si>
  <si>
    <t>Поддръжка/ремонти</t>
  </si>
  <si>
    <t>Детска градина</t>
  </si>
  <si>
    <t>Обучение</t>
  </si>
  <si>
    <t>Домашни любимци</t>
  </si>
  <si>
    <t>Транспорт</t>
  </si>
  <si>
    <t>Хигиенни материали</t>
  </si>
  <si>
    <t>Застраховка</t>
  </si>
  <si>
    <t>Кредитни карти</t>
  </si>
  <si>
    <t>Заеми</t>
  </si>
  <si>
    <t>Данъци</t>
  </si>
  <si>
    <t>Подаръци/благотворителност</t>
  </si>
  <si>
    <t>Спестявания</t>
  </si>
  <si>
    <t>Други</t>
  </si>
  <si>
    <t>Общо</t>
  </si>
  <si>
    <t>ДАННИ ЗА ДИАГРАМА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</si>
</sst>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</numFmts>
  <fonts count="23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1" fillId="0" borderId="7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NumberFormat="1"/>
    <xf numFmtId="0" fontId="6" fillId="0" borderId="0" xfId="6" applyAlignment="1">
      <alignment horizontal="left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Warning Text" xfId="24" builtinId="11" customBuiltin="1"/>
    <cellStyle name="Year" xfId="7" xr:uid="{00000000-0005-0000-0000-00000A000000}"/>
    <cellStyle name="Разлика" xfId="10" xr:uid="{00000000-0005-0000-0000-000009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Семеен бюджет Паричен поток" defaultPivotStyle="PivotStyleLight16">
    <tableStyle name="Семеен бюджет Месечни доходи" pivot="0" count="3" xr9:uid="{00000000-0011-0000-FFFF-FFFF02000000}">
      <tableStyleElement type="wholeTable" dxfId="20"/>
      <tableStyleElement type="headerRow" dxfId="19"/>
      <tableStyleElement type="totalRow" dxfId="18"/>
    </tableStyle>
    <tableStyle name="Семеен бюджет Месечни разходи" pivot="0" count="3" xr9:uid="{00000000-0011-0000-FFFF-FFFF01000000}">
      <tableStyleElement type="wholeTable" dxfId="17"/>
      <tableStyleElement type="headerRow" dxfId="16"/>
      <tableStyleElement type="totalRow" dxfId="15"/>
    </tableStyle>
    <tableStyle name="Семеен бюджет Паричен поток" pivot="0" count="3" xr9:uid="{00000000-0011-0000-FFFF-FFFF00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'ДАННИ ЗА ДИАГРАМА'!$C$3</c:f>
              <c:strCache>
                <c:ptCount val="1"/>
                <c:pt idx="0">
                  <c:v>Прогнозни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'ДАННИ ЗА ДИАГРАМА'!$B$4:$B$6</c:f>
              <c:strCache>
                <c:ptCount val="3"/>
                <c:pt idx="0">
                  <c:v>Паричен поток</c:v>
                </c:pt>
                <c:pt idx="1">
                  <c:v>Месечни доходи</c:v>
                </c:pt>
                <c:pt idx="2">
                  <c:v>Месечни разходи</c:v>
                </c:pt>
              </c:strCache>
            </c:strRef>
          </c:cat>
          <c:val>
            <c:numRef>
              <c:f>'ДАННИ ЗА ДИАГРАМА'!$C$4:$C$6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'ДАННИ ЗА ДИАГРАМА'!$D$3</c:f>
              <c:strCache>
                <c:ptCount val="1"/>
                <c:pt idx="0">
                  <c:v>Действителни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'ДАННИ ЗА ДИАГРАМА'!$B$4:$B$6</c:f>
              <c:strCache>
                <c:ptCount val="3"/>
                <c:pt idx="0">
                  <c:v>Паричен поток</c:v>
                </c:pt>
                <c:pt idx="1">
                  <c:v>Месечни доходи</c:v>
                </c:pt>
                <c:pt idx="2">
                  <c:v>Месечни разходи</c:v>
                </c:pt>
              </c:strCache>
            </c:strRef>
          </c:cat>
          <c:val>
            <c:numRef>
              <c:f>'ДАННИ ЗА ДИАГРАМА'!$D$4:$D$6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лв.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1.8626144909327874E-2"/>
          <c:y val="0.68999918686350659"/>
          <c:w val="0.16359323722773994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Диаграма за бюджета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ариченПоток" displayName="ПариченПоток" ref="B6:E9" totalsRowCount="1">
  <autoFilter ref="B6:E8" xr:uid="{00000000-0009-0000-0100-000001000000}"/>
  <tableColumns count="4">
    <tableColumn id="1" xr3:uid="{00000000-0010-0000-0000-000001000000}" name="Паричен поток" totalsRowLabel="Общо пари в брой" totalsRowDxfId="11"/>
    <tableColumn id="3" xr3:uid="{00000000-0010-0000-0000-000003000000}" name="Прогнозни" totalsRowFunction="custom" totalsRowDxfId="10" dataCellStyle="Amounts">
      <totalsRowFormula>C7-C8</totalsRowFormula>
    </tableColumn>
    <tableColumn id="4" xr3:uid="{00000000-0010-0000-0000-000004000000}" name="Действителни" totalsRowFunction="custom" totalsRowDxfId="9" dataCellStyle="Amounts">
      <totalsRowFormula>D7-D8</totalsRowFormula>
    </tableColumn>
    <tableColumn id="5" xr3:uid="{00000000-0010-0000-0000-000005000000}" name="Разлика" totalsRowFunction="sum" totalsRowDxfId="8" dataCellStyle="Разлика">
      <calculatedColumnFormula>Приход[[#Totals],[Разлика]]</calculatedColumnFormula>
    </tableColumn>
  </tableColumns>
  <tableStyleInfo name="Семеен бюджет Паричен поток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Приход" displayName="Приход" ref="B5:E9" totalsRowCount="1">
  <autoFilter ref="B5:E8" xr:uid="{00000000-0009-0000-0100-000005000000}"/>
  <tableColumns count="4">
    <tableColumn id="1" xr3:uid="{00000000-0010-0000-0100-000001000000}" name="Месечни доходи" totalsRowLabel="Общ доход" totalsRowDxfId="7" dataCellStyle="Table Details"/>
    <tableColumn id="3" xr3:uid="{00000000-0010-0000-0100-000003000000}" name="Прогнозни" totalsRowFunction="sum" totalsRowDxfId="6" dataCellStyle="Amounts"/>
    <tableColumn id="4" xr3:uid="{00000000-0010-0000-0100-000004000000}" name="Действителни" totalsRowFunction="sum" totalsRowDxfId="5" dataCellStyle="Amounts"/>
    <tableColumn id="5" xr3:uid="{00000000-0010-0000-0100-000005000000}" name="Разлика" totalsRowFunction="sum" totalsRowDxfId="4" dataCellStyle="Разлика">
      <calculatedColumnFormula>Приход[[#This Row],[Действителни]]-Приход[[#This Row],[Прогнозни]]</calculatedColumnFormula>
    </tableColumn>
  </tableColumns>
  <tableStyleInfo name="Семеен бюджет Месечни доходи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Разход" displayName="Разход" ref="B5:E26" totalsRowCount="1">
  <autoFilter ref="B5:E25" xr:uid="{00000000-0009-0000-0100-000009000000}"/>
  <tableColumns count="4">
    <tableColumn id="1" xr3:uid="{00000000-0010-0000-0200-000001000000}" name="Месечни разходи" totalsRowLabel="Общо" totalsRowDxfId="3" dataCellStyle="Table Details"/>
    <tableColumn id="3" xr3:uid="{00000000-0010-0000-0200-000003000000}" name="Прогнозни" totalsRowFunction="sum" totalsRowDxfId="2" dataCellStyle="Amounts"/>
    <tableColumn id="4" xr3:uid="{00000000-0010-0000-0200-000004000000}" name="Действителни" totalsRowFunction="sum" totalsRowDxfId="1" dataCellStyle="Amounts"/>
    <tableColumn id="5" xr3:uid="{00000000-0010-0000-0200-000005000000}" name="Разлика" totalsRowFunction="sum" totalsRowDxfId="0" dataCellStyle="Разлика">
      <calculatedColumnFormula>Разход[[#This Row],[Прогнозни]]-Разход[[#This Row],[Действителни]]</calculatedColumnFormula>
    </tableColumn>
  </tableColumns>
  <tableStyleInfo name="Семеен бюджет Месечни разходи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1" t="str">
        <f ca="1">TEXT(TODAY(),"mmmm")</f>
        <v>August</v>
      </c>
      <c r="C3" s="2"/>
    </row>
    <row r="4" spans="2:5" ht="26.25" x14ac:dyDescent="0.3">
      <c r="B4" s="6">
        <f ca="1">YEAR(TODAY())</f>
        <v>2018</v>
      </c>
      <c r="C4" s="2"/>
    </row>
    <row r="5" spans="2:5" ht="234.75" customHeight="1" x14ac:dyDescent="0.3">
      <c r="B5" s="22" t="s">
        <v>2</v>
      </c>
      <c r="C5" s="22"/>
      <c r="D5" s="22"/>
      <c r="E5" s="22"/>
    </row>
    <row r="6" spans="2:5" ht="45" customHeight="1" x14ac:dyDescent="0.5">
      <c r="B6" s="17" t="s">
        <v>3</v>
      </c>
      <c r="C6" s="8" t="s">
        <v>7</v>
      </c>
      <c r="D6" s="8" t="s">
        <v>8</v>
      </c>
      <c r="E6" s="8" t="s">
        <v>9</v>
      </c>
    </row>
    <row r="7" spans="2:5" ht="17.25" customHeight="1" x14ac:dyDescent="0.3">
      <c r="B7" s="16" t="s">
        <v>4</v>
      </c>
      <c r="C7" s="14">
        <f>Приход[[#Totals],[Прогнозни]]</f>
        <v>5700</v>
      </c>
      <c r="D7" s="14">
        <f>Приход[[#Totals],[Действителни]]</f>
        <v>5500</v>
      </c>
      <c r="E7" s="15">
        <f>Приход[[#Totals],[Разлика]]</f>
        <v>-200</v>
      </c>
    </row>
    <row r="8" spans="2:5" ht="17.25" customHeight="1" x14ac:dyDescent="0.3">
      <c r="B8" s="16" t="s">
        <v>5</v>
      </c>
      <c r="C8" s="14">
        <f>Разход[[#Totals],[Прогнозни]]</f>
        <v>3603</v>
      </c>
      <c r="D8" s="14">
        <f>Разход[[#Totals],[Действителни]]</f>
        <v>3655</v>
      </c>
      <c r="E8" s="15">
        <f>Разход[[#Totals],[Разлика]]</f>
        <v>-52</v>
      </c>
    </row>
    <row r="9" spans="2:5" ht="17.25" customHeight="1" x14ac:dyDescent="0.3">
      <c r="B9" s="8" t="s">
        <v>6</v>
      </c>
      <c r="C9" s="7">
        <f>C7-C8</f>
        <v>2097</v>
      </c>
      <c r="D9" s="7">
        <f>D7-D8</f>
        <v>1845</v>
      </c>
      <c r="E9" s="7">
        <f>SUBTOTAL(109,ПариченПоток[Разлика])</f>
        <v>-252</v>
      </c>
    </row>
  </sheetData>
  <mergeCells count="1">
    <mergeCell ref="B5:E5"/>
  </mergeCells>
  <dataValidations count="10">
    <dataValidation allowBlank="1" showInputMessage="1" showErrorMessage="1" prompt="Създайте семеен бюджет в тази работна книга. Таблиците &quot;Диаграма&quot; и &quot;Паричен поток&quot; в този работен лист се актуализират автоматично въз основа на месечните приходи и разходи въведени в други работни листове" sqref="A1" xr:uid="{00000000-0002-0000-0000-000000000000}"/>
    <dataValidation allowBlank="1" showInputMessage="1" showErrorMessage="1" prompt="Въведете име на бюджета в тази клетка" sqref="B1" xr:uid="{00000000-0002-0000-0000-000001000000}"/>
    <dataValidation allowBlank="1" showInputMessage="1" showErrorMessage="1" prompt="Въведете месеца в тази клетка и годината в клетка под" sqref="B3" xr:uid="{00000000-0002-0000-0000-000002000000}"/>
    <dataValidation allowBlank="1" showInputMessage="1" showErrorMessage="1" prompt="Въведете годината в тази клетка" sqref="B4" xr:uid="{00000000-0002-0000-0000-000003000000}"/>
    <dataValidation allowBlank="1" showInputMessage="1" showErrorMessage="1" prompt="Елементите &quot;Общ доход&quot; и &quot;Общо разходи&quot; се актуализират автоматично в тази колона под това заглавие въз основа на въведените данни в таблиците &quot;Доход&quot; и &quot;Разходи&quot;" sqref="B6" xr:uid="{00000000-0002-0000-0000-000004000000}"/>
    <dataValidation allowBlank="1" showInputMessage="1" showErrorMessage="1" prompt="Действителните доходи и разходи се актуализират автоматично в тази колона под това заглавие" sqref="D6" xr:uid="{00000000-0002-0000-0000-000005000000}"/>
    <dataValidation allowBlank="1" showInputMessage="1" showErrorMessage="1" prompt="Големината и иконата на разликата се актуализират автоматично в тази колона под това заглавие" sqref="E6" xr:uid="{00000000-0002-0000-0000-000006000000}"/>
    <dataValidation allowBlank="1" showInputMessage="1" showErrorMessage="1" prompt="Диаграма, показваща сравнение на действителните и прогнозираните парични потоци, месечни доходи и месечни разходи" sqref="B5" xr:uid="{00000000-0002-0000-0000-000007000000}"/>
    <dataValidation allowBlank="1" showInputMessage="1" showErrorMessage="1" prompt="Заглавието на тази работна книга е в тази клетка, а диаграмата и съвета са в клетка B5. Въведете месеца в клетката по-долу" sqref="B2" xr:uid="{00000000-0002-0000-0000-000008000000}"/>
    <dataValidation allowBlank="1" showInputMessage="1" showErrorMessage="1" prompt="Прогнозните доход и разходи се актуализират автоматично в тази колона под това заглавие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Име</f>
        <v>Име</v>
      </c>
      <c r="C1" s="2"/>
    </row>
    <row r="2" spans="2:5" ht="46.5" customHeight="1" x14ac:dyDescent="0.3">
      <c r="B2" s="4" t="str">
        <f>ЗаглавиеНаБюджет</f>
        <v>Семеен бюджет</v>
      </c>
      <c r="C2" s="21"/>
    </row>
    <row r="3" spans="2:5" ht="27" thickBot="1" x14ac:dyDescent="0.45">
      <c r="B3" s="11" t="str">
        <f ca="1">Месец</f>
        <v>August</v>
      </c>
      <c r="C3" s="2"/>
    </row>
    <row r="4" spans="2:5" ht="26.25" x14ac:dyDescent="0.3">
      <c r="B4" s="6">
        <f ca="1">Година</f>
        <v>2018</v>
      </c>
      <c r="C4" s="2"/>
    </row>
    <row r="5" spans="2:5" ht="45" customHeight="1" x14ac:dyDescent="0.5">
      <c r="B5" s="12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4">
        <v>4000</v>
      </c>
      <c r="D6" s="14">
        <v>4000</v>
      </c>
      <c r="E6" s="15">
        <f>Приход[[#This Row],[Действителни]]-Приход[[#This Row],[Прогнозни]]</f>
        <v>0</v>
      </c>
    </row>
    <row r="7" spans="2:5" ht="17.25" customHeight="1" x14ac:dyDescent="0.3">
      <c r="B7" s="18" t="s">
        <v>12</v>
      </c>
      <c r="C7" s="14">
        <v>1400</v>
      </c>
      <c r="D7" s="14">
        <v>1500</v>
      </c>
      <c r="E7" s="15">
        <f>Приход[[#This Row],[Действителни]]-Приход[[#This Row],[Прогнозни]]</f>
        <v>100</v>
      </c>
    </row>
    <row r="8" spans="2:5" ht="17.25" customHeight="1" x14ac:dyDescent="0.3">
      <c r="B8" s="13" t="s">
        <v>13</v>
      </c>
      <c r="C8" s="14">
        <v>300</v>
      </c>
      <c r="D8" s="14">
        <v>0</v>
      </c>
      <c r="E8" s="15">
        <f>Приход[[#This Row],[Действителни]]-Приход[[#This Row],[Прогнозни]]</f>
        <v>-300</v>
      </c>
    </row>
    <row r="9" spans="2:5" ht="17.25" customHeight="1" x14ac:dyDescent="0.3">
      <c r="B9" s="19" t="s">
        <v>4</v>
      </c>
      <c r="C9" s="20">
        <f>SUBTOTAL(109,Приход[Прогнозни])</f>
        <v>5700</v>
      </c>
      <c r="D9" s="20">
        <f>SUBTOTAL(109,Приход[Действителни])</f>
        <v>5500</v>
      </c>
      <c r="E9" s="20">
        <f>SUBTOTAL(109,Приход[Разлика])</f>
        <v>-200</v>
      </c>
    </row>
  </sheetData>
  <dataValidations count="9">
    <dataValidation allowBlank="1" showInputMessage="1" showErrorMessage="1" prompt="Разликата се изчислява автоматично. а иконата се актуализира в тази колона под това заглавие" sqref="E5" xr:uid="{00000000-0002-0000-0100-000000000000}"/>
    <dataValidation allowBlank="1" showInputMessage="1" showErrorMessage="1" prompt="Въведете действителния доход в тази колона под това заглавие" sqref="D5" xr:uid="{00000000-0002-0000-0100-000001000000}"/>
    <dataValidation allowBlank="1" showInputMessage="1" showErrorMessage="1" prompt="Въведете прогнозния доход в тази колона под това заглавие" sqref="C5" xr:uid="{00000000-0002-0000-0100-000002000000}"/>
    <dataValidation allowBlank="1" showInputMessage="1" showErrorMessage="1" prompt="Въведете месечния доход в тази колона под това заглавие. Използвайте филтри за заглавие, за да намирате конкретни записи" sqref="B5" xr:uid="{00000000-0002-0000-0100-000003000000}"/>
    <dataValidation allowBlank="1" showInputMessage="1" showErrorMessage="1" prompt="Годината се актуализира автоматично, въз основа на годината, въведена в клетка B4 в работния лист &quot;Паричен поток&quot;. Въведете подробните данни в таблицата по-долу" sqref="B4" xr:uid="{00000000-0002-0000-0100-000004000000}"/>
    <dataValidation allowBlank="1" showInputMessage="1" showErrorMessage="1" prompt="Месецът се актуализира автоматично, въз основа на месеца, въведен в клетка B3 в работния лист &quot;Паричен поток&quot;" sqref="B3" xr:uid="{00000000-0002-0000-0100-000005000000}"/>
    <dataValidation allowBlank="1" showInputMessage="1" showErrorMessage="1" prompt="Името се актуализира автоматично, въз основа на името, въведено в клетка B1 в работния лист &quot;Паричен поток&quot;" sqref="B1" xr:uid="{00000000-0002-0000-0100-000006000000}"/>
    <dataValidation allowBlank="1" showInputMessage="1" showErrorMessage="1" prompt="Въведете подробните данни в таблицата &quot;Доход&quot; в този работен лист за проследяване на прогнозния и действителния месечен доход" sqref="A1" xr:uid="{00000000-0002-0000-0100-000007000000}"/>
    <dataValidation allowBlank="1" showInputMessage="1" showErrorMessage="1" prompt="Заглавието се актуализира автоматично, въз основа на заглавието, въведено в клетка B2 в работния лист &quot;Паричен поток&quot;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Име</f>
        <v>Име</v>
      </c>
      <c r="C1" s="2"/>
    </row>
    <row r="2" spans="2:5" ht="46.5" customHeight="1" x14ac:dyDescent="0.3">
      <c r="B2" s="4" t="str">
        <f>ЗаглавиеНаБюджет</f>
        <v>Семеен бюджет</v>
      </c>
      <c r="C2" s="2"/>
    </row>
    <row r="3" spans="2:5" ht="27" thickBot="1" x14ac:dyDescent="0.45">
      <c r="B3" s="11" t="str">
        <f ca="1">Месец</f>
        <v>August</v>
      </c>
      <c r="C3" s="2"/>
    </row>
    <row r="4" spans="2:5" ht="26.25" x14ac:dyDescent="0.3">
      <c r="B4" s="6">
        <f ca="1">Година</f>
        <v>2018</v>
      </c>
      <c r="C4" s="2"/>
    </row>
    <row r="5" spans="2:5" ht="45" customHeight="1" x14ac:dyDescent="0.5">
      <c r="B5" s="9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3" t="s">
        <v>15</v>
      </c>
      <c r="C6" s="14">
        <v>1500</v>
      </c>
      <c r="D6" s="14">
        <v>1500</v>
      </c>
      <c r="E6" s="15">
        <f>Разход[[#This Row],[Прогнозни]]-Разход[[#This Row],[Действителни]]</f>
        <v>0</v>
      </c>
    </row>
    <row r="7" spans="2:5" ht="17.25" customHeight="1" x14ac:dyDescent="0.3">
      <c r="B7" s="13" t="s">
        <v>16</v>
      </c>
      <c r="C7" s="14">
        <v>250</v>
      </c>
      <c r="D7" s="14">
        <v>280</v>
      </c>
      <c r="E7" s="15">
        <f>Разход[[#This Row],[Прогнозни]]-Разход[[#This Row],[Действителни]]</f>
        <v>-30</v>
      </c>
    </row>
    <row r="8" spans="2:5" ht="17.25" customHeight="1" x14ac:dyDescent="0.3">
      <c r="B8" s="13" t="s">
        <v>17</v>
      </c>
      <c r="C8" s="14">
        <v>38</v>
      </c>
      <c r="D8" s="14">
        <v>38</v>
      </c>
      <c r="E8" s="15">
        <f>Разход[[#This Row],[Прогнозни]]-Разход[[#This Row],[Действителни]]</f>
        <v>0</v>
      </c>
    </row>
    <row r="9" spans="2:5" ht="17.25" customHeight="1" x14ac:dyDescent="0.3">
      <c r="B9" s="13" t="s">
        <v>18</v>
      </c>
      <c r="C9" s="14">
        <v>65</v>
      </c>
      <c r="D9" s="14">
        <v>78</v>
      </c>
      <c r="E9" s="15">
        <f>Разход[[#This Row],[Прогнозни]]-Разход[[#This Row],[Действителни]]</f>
        <v>-13</v>
      </c>
    </row>
    <row r="10" spans="2:5" ht="17.25" customHeight="1" x14ac:dyDescent="0.3">
      <c r="B10" s="13" t="s">
        <v>19</v>
      </c>
      <c r="C10" s="14">
        <v>25</v>
      </c>
      <c r="D10" s="14">
        <v>21</v>
      </c>
      <c r="E10" s="15">
        <f>Разход[[#This Row],[Прогнозни]]-Разход[[#This Row],[Действителни]]</f>
        <v>4</v>
      </c>
    </row>
    <row r="11" spans="2:5" ht="17.25" customHeight="1" x14ac:dyDescent="0.3">
      <c r="B11" s="13" t="s">
        <v>20</v>
      </c>
      <c r="C11" s="14">
        <v>75</v>
      </c>
      <c r="D11" s="14">
        <v>83</v>
      </c>
      <c r="E11" s="15">
        <f>Разход[[#This Row],[Прогнозни]]-Разход[[#This Row],[Действителни]]</f>
        <v>-8</v>
      </c>
    </row>
    <row r="12" spans="2:5" ht="17.25" customHeight="1" x14ac:dyDescent="0.3">
      <c r="B12" s="13" t="s">
        <v>21</v>
      </c>
      <c r="C12" s="14">
        <v>60</v>
      </c>
      <c r="D12" s="14">
        <v>60</v>
      </c>
      <c r="E12" s="15">
        <f>Разход[[#This Row],[Прогнозни]]-Разход[[#This Row],[Действителни]]</f>
        <v>0</v>
      </c>
    </row>
    <row r="13" spans="2:5" ht="17.25" customHeight="1" x14ac:dyDescent="0.3">
      <c r="B13" s="13" t="s">
        <v>22</v>
      </c>
      <c r="C13" s="14">
        <v>0</v>
      </c>
      <c r="D13" s="14">
        <v>60</v>
      </c>
      <c r="E13" s="15">
        <f>Разход[[#This Row],[Прогнозни]]-Разход[[#This Row],[Действителни]]</f>
        <v>-60</v>
      </c>
    </row>
    <row r="14" spans="2:5" ht="17.25" customHeight="1" x14ac:dyDescent="0.3">
      <c r="B14" s="13" t="s">
        <v>23</v>
      </c>
      <c r="C14" s="14">
        <v>180</v>
      </c>
      <c r="D14" s="14">
        <v>150</v>
      </c>
      <c r="E14" s="15">
        <f>Разход[[#This Row],[Прогнозни]]-Разход[[#This Row],[Действителни]]</f>
        <v>30</v>
      </c>
    </row>
    <row r="15" spans="2:5" ht="17.25" customHeight="1" x14ac:dyDescent="0.3">
      <c r="B15" s="13" t="s">
        <v>24</v>
      </c>
      <c r="C15" s="14">
        <v>250</v>
      </c>
      <c r="D15" s="14">
        <v>250</v>
      </c>
      <c r="E15" s="15">
        <f>Разход[[#This Row],[Прогнозни]]-Разход[[#This Row],[Действителни]]</f>
        <v>0</v>
      </c>
    </row>
    <row r="16" spans="2:5" ht="17.25" customHeight="1" x14ac:dyDescent="0.3">
      <c r="B16" s="13" t="s">
        <v>25</v>
      </c>
      <c r="C16" s="14">
        <v>75</v>
      </c>
      <c r="D16" s="14">
        <v>80</v>
      </c>
      <c r="E16" s="15">
        <f>Разход[[#This Row],[Прогнозни]]-Разход[[#This Row],[Действителни]]</f>
        <v>-5</v>
      </c>
    </row>
    <row r="17" spans="2:5" ht="17.25" customHeight="1" x14ac:dyDescent="0.3">
      <c r="B17" s="13" t="s">
        <v>26</v>
      </c>
      <c r="C17" s="14">
        <v>280</v>
      </c>
      <c r="D17" s="14">
        <v>260</v>
      </c>
      <c r="E17" s="15">
        <f>Разход[[#This Row],[Прогнозни]]-Разход[[#This Row],[Действителни]]</f>
        <v>20</v>
      </c>
    </row>
    <row r="18" spans="2:5" ht="17.25" customHeight="1" x14ac:dyDescent="0.3">
      <c r="B18" s="13" t="s">
        <v>27</v>
      </c>
      <c r="C18" s="14">
        <v>75</v>
      </c>
      <c r="D18" s="14">
        <v>65</v>
      </c>
      <c r="E18" s="15">
        <f>Разход[[#This Row],[Прогнозни]]-Разход[[#This Row],[Действителни]]</f>
        <v>10</v>
      </c>
    </row>
    <row r="19" spans="2:5" ht="17.25" customHeight="1" x14ac:dyDescent="0.3">
      <c r="B19" s="13" t="s">
        <v>28</v>
      </c>
      <c r="C19" s="14">
        <v>255</v>
      </c>
      <c r="D19" s="14">
        <v>255</v>
      </c>
      <c r="E19" s="15">
        <f>Разход[[#This Row],[Прогнозни]]-Разход[[#This Row],[Действителни]]</f>
        <v>0</v>
      </c>
    </row>
    <row r="20" spans="2:5" ht="17.25" customHeight="1" x14ac:dyDescent="0.3">
      <c r="B20" s="13" t="s">
        <v>29</v>
      </c>
      <c r="C20" s="14">
        <v>100</v>
      </c>
      <c r="D20" s="14">
        <v>100</v>
      </c>
      <c r="E20" s="15">
        <f>Разход[[#This Row],[Прогнозни]]-Разход[[#This Row],[Действителни]]</f>
        <v>0</v>
      </c>
    </row>
    <row r="21" spans="2:5" ht="17.25" customHeight="1" x14ac:dyDescent="0.3">
      <c r="B21" s="13" t="s">
        <v>30</v>
      </c>
      <c r="C21" s="14">
        <v>0</v>
      </c>
      <c r="D21" s="14">
        <v>0</v>
      </c>
      <c r="E21" s="15">
        <f>Разход[[#This Row],[Прогнозни]]-Разход[[#This Row],[Действителни]]</f>
        <v>0</v>
      </c>
    </row>
    <row r="22" spans="2:5" ht="17.25" customHeight="1" x14ac:dyDescent="0.3">
      <c r="B22" s="13" t="s">
        <v>31</v>
      </c>
      <c r="C22" s="14">
        <v>0</v>
      </c>
      <c r="D22" s="14">
        <v>0</v>
      </c>
      <c r="E22" s="15">
        <f>Разход[[#This Row],[Прогнозни]]-Разход[[#This Row],[Действителни]]</f>
        <v>0</v>
      </c>
    </row>
    <row r="23" spans="2:5" ht="17.25" customHeight="1" x14ac:dyDescent="0.3">
      <c r="B23" s="13" t="s">
        <v>32</v>
      </c>
      <c r="C23" s="14">
        <v>150</v>
      </c>
      <c r="D23" s="14">
        <v>150</v>
      </c>
      <c r="E23" s="15">
        <f>Разход[[#This Row],[Прогнозни]]-Разход[[#This Row],[Действителни]]</f>
        <v>0</v>
      </c>
    </row>
    <row r="24" spans="2:5" ht="17.25" customHeight="1" x14ac:dyDescent="0.3">
      <c r="B24" s="13" t="s">
        <v>33</v>
      </c>
      <c r="C24" s="14">
        <v>225</v>
      </c>
      <c r="D24" s="14">
        <v>225</v>
      </c>
      <c r="E24" s="15">
        <f>Разход[[#This Row],[Прогнозни]]-Разход[[#This Row],[Действителни]]</f>
        <v>0</v>
      </c>
    </row>
    <row r="25" spans="2:5" ht="17.25" customHeight="1" x14ac:dyDescent="0.3">
      <c r="B25" s="13" t="s">
        <v>34</v>
      </c>
      <c r="C25" s="14">
        <v>0</v>
      </c>
      <c r="D25" s="14">
        <v>0</v>
      </c>
      <c r="E25" s="15">
        <f>Разход[[#This Row],[Прогнозни]]-Разход[[#This Row],[Действителни]]</f>
        <v>0</v>
      </c>
    </row>
    <row r="26" spans="2:5" ht="17.25" customHeight="1" x14ac:dyDescent="0.3">
      <c r="B26" s="8" t="s">
        <v>35</v>
      </c>
      <c r="C26" s="7">
        <f>SUBTOTAL(109,Разход[Прогнозни])</f>
        <v>3603</v>
      </c>
      <c r="D26" s="7">
        <f>SUBTOTAL(109,Разход[Действителни])</f>
        <v>3655</v>
      </c>
      <c r="E26" s="7">
        <f>SUBTOTAL(109,Разход[Разлика])</f>
        <v>-52</v>
      </c>
    </row>
  </sheetData>
  <dataValidations count="9">
    <dataValidation allowBlank="1" showInputMessage="1" showErrorMessage="1" prompt="Въведете подробните данни в таблицата &quot;Разходи&quot; в този работен лист за проследяване на прогнозните и действителните месечни разходи" sqref="A1" xr:uid="{00000000-0002-0000-0200-000000000000}"/>
    <dataValidation allowBlank="1" showInputMessage="1" showErrorMessage="1" prompt="Името се актуализира автоматично, въз основа на името, въведено в клетка B1 в работния лист &quot;Паричен поток&quot;" sqref="B1" xr:uid="{00000000-0002-0000-0200-000001000000}"/>
    <dataValidation allowBlank="1" showInputMessage="1" showErrorMessage="1" prompt="Месецът се актуализира автоматично, въз основа на месеца, въведен в клетка B3 в работния лист &quot;Паричен поток&quot;" sqref="B3" xr:uid="{00000000-0002-0000-0200-000002000000}"/>
    <dataValidation allowBlank="1" showInputMessage="1" showErrorMessage="1" prompt="Годината се актуализира автоматично, въз основа на годината, въведена в клетка B4 в работния лист &quot;Паричен поток&quot;. Въведете подробните данни за разходите в таблицата по-долу" sqref="B4" xr:uid="{00000000-0002-0000-0200-000003000000}"/>
    <dataValidation allowBlank="1" showInputMessage="1" showErrorMessage="1" prompt="Въведете елементите месечен разход в тази колона под това заглавие. Използвайте филтри за заглавие, за да намирате конкретни записи" sqref="B5" xr:uid="{00000000-0002-0000-0200-000004000000}"/>
    <dataValidation allowBlank="1" showInputMessage="1" showErrorMessage="1" prompt="Въведете прогнозните разходи в тази колона под това заглавие" sqref="C5" xr:uid="{00000000-0002-0000-0200-000005000000}"/>
    <dataValidation allowBlank="1" showInputMessage="1" showErrorMessage="1" prompt="Въведете действителните разходи в тази колона под това заглавие" sqref="D5" xr:uid="{00000000-0002-0000-0200-000006000000}"/>
    <dataValidation allowBlank="1" showInputMessage="1" showErrorMessage="1" prompt="Разликата се изчислява автоматично. а иконата се актуализира в тази колона под това заглавие" sqref="E5" xr:uid="{00000000-0002-0000-0200-000007000000}"/>
    <dataValidation allowBlank="1" showInputMessage="1" showErrorMessage="1" prompt="Заглавието се актуализира автоматично, въз основа на заглавието, въведено в клетка B2 в работния лист &quot;Паричен поток&quot;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5.88671875" customWidth="1"/>
    <col min="3" max="4" width="12.44140625" customWidth="1"/>
  </cols>
  <sheetData>
    <row r="1" spans="2:4" ht="39.75" x14ac:dyDescent="0.5">
      <c r="B1" s="10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ПариченПоток[[#Totals],[Прогнозни]]</f>
        <v>2097</v>
      </c>
      <c r="D4" s="3">
        <f>ПариченПоток[[#Totals],[Действителни]]</f>
        <v>1845</v>
      </c>
    </row>
    <row r="5" spans="2:4" x14ac:dyDescent="0.3">
      <c r="B5" s="3" t="s">
        <v>10</v>
      </c>
      <c r="C5" s="3">
        <f>Приход[[#Totals],[Прогнозни]]</f>
        <v>5700</v>
      </c>
      <c r="D5" s="3">
        <f>Приход[[#Totals],[Действителни]]</f>
        <v>5500</v>
      </c>
    </row>
    <row r="6" spans="2:4" x14ac:dyDescent="0.3">
      <c r="B6" s="3" t="s">
        <v>14</v>
      </c>
      <c r="C6" s="3">
        <f>Разход[[#Totals],[Прогнозни]]</f>
        <v>3603</v>
      </c>
      <c r="D6" s="3">
        <f>Разход[[#Totals],[Действителни]]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Паричен поток</vt:lpstr>
      <vt:lpstr>Месечни доходи</vt:lpstr>
      <vt:lpstr>Месечни разходи</vt:lpstr>
      <vt:lpstr>ДАННИ ЗА ДИАГРАМА</vt:lpstr>
      <vt:lpstr>'Месечни доходи'!Print_Titles</vt:lpstr>
      <vt:lpstr>'Месечни разходи'!Print_Titles</vt:lpstr>
      <vt:lpstr>'Паричен поток'!Print_Titles</vt:lpstr>
      <vt:lpstr>Година</vt:lpstr>
      <vt:lpstr>ЗаглавиеНаБюджет</vt:lpstr>
      <vt:lpstr>Име</vt:lpstr>
      <vt:lpstr>Месец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2018-08-10T05:42:12Z</dcterms:created>
  <dcterms:modified xsi:type="dcterms:W3CDTF">2018-08-10T05:42:12Z</dcterms:modified>
</cp:coreProperties>
</file>