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tables/table6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45.xml" ContentType="application/vnd.openxmlformats-officedocument.spreadsheetml.table+xml"/>
  <Override PartName="/xl/tables/table36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autoCompressPictures="0"/>
  <xr:revisionPtr revIDLastSave="0" documentId="13_ncr:1_{5D98BAC6-9BBE-4E0D-B0B9-F0FB6A1515AE}" xr6:coauthVersionLast="45" xr6:coauthVersionMax="47" xr10:uidLastSave="{00000000-0000-0000-0000-000000000000}"/>
  <bookViews>
    <workbookView xWindow="-108" yWindow="-108" windowWidth="30888" windowHeight="14628" activeTab="1" xr2:uid="{00000000-000D-0000-FFFF-FFFF00000000}"/>
  </bookViews>
  <sheets>
    <sheet name="بدء استخدام" sheetId="2" r:id="rId1"/>
    <sheet name="مخطط موازنة الإجازات" sheetId="1" r:id="rId2"/>
  </sheets>
  <definedNames>
    <definedName name="_xlnm._FilterDatabase" localSheetId="1" hidden="1">'مخطط موازنة الإجازات'!$K$9:$N$9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N3" i="1"/>
  <c r="N36" i="1"/>
  <c r="M36" i="1"/>
  <c r="L36" i="1"/>
  <c r="N33" i="1"/>
  <c r="N34" i="1"/>
  <c r="N32" i="1"/>
  <c r="F34" i="1" l="1"/>
  <c r="N14" i="1"/>
  <c r="N15" i="1"/>
  <c r="F11" i="1"/>
  <c r="F21" i="1" l="1"/>
  <c r="F22" i="1"/>
  <c r="F23" i="1"/>
  <c r="F24" i="1"/>
  <c r="F25" i="1"/>
  <c r="F26" i="1"/>
  <c r="F13" i="1"/>
  <c r="F12" i="1"/>
  <c r="F14" i="1"/>
  <c r="F15" i="1"/>
  <c r="F16" i="1"/>
  <c r="F17" i="1" l="1"/>
  <c r="N6" i="1"/>
  <c r="N21" i="1"/>
  <c r="L17" i="1"/>
  <c r="M17" i="1"/>
  <c r="N22" i="1"/>
  <c r="N23" i="1"/>
  <c r="N24" i="1"/>
  <c r="N25" i="1"/>
  <c r="N26" i="1"/>
  <c r="N27" i="1"/>
  <c r="L28" i="1"/>
  <c r="N13" i="1"/>
  <c r="N12" i="1"/>
  <c r="N11" i="1"/>
  <c r="F35" i="1"/>
  <c r="F32" i="1"/>
  <c r="F33" i="1"/>
  <c r="D36" i="1"/>
  <c r="E36" i="1"/>
  <c r="M28" i="1"/>
  <c r="E28" i="1"/>
  <c r="D28" i="1"/>
  <c r="E17" i="1"/>
  <c r="D17" i="1"/>
  <c r="N17" i="1" l="1"/>
  <c r="N28" i="1"/>
  <c r="F36" i="1"/>
  <c r="F28" i="1"/>
</calcChain>
</file>

<file path=xl/sharedStrings.xml><?xml version="1.0" encoding="utf-8"?>
<sst xmlns="http://schemas.openxmlformats.org/spreadsheetml/2006/main" count="74" uniqueCount="43">
  <si>
    <t>كيفية استخدام هذا القالب</t>
  </si>
  <si>
    <t>تعقب مصاريفك باستخدام مخطط ميزانية العطلات هذا.</t>
  </si>
  <si>
    <t>الهدايا</t>
  </si>
  <si>
    <t>العنصر</t>
  </si>
  <si>
    <t>العائلة</t>
  </si>
  <si>
    <t>الأصدقاء</t>
  </si>
  <si>
    <t>زملاء_العمل</t>
  </si>
  <si>
    <t>المعلمون والمربيات ومربيات الأطفال، إلخ.</t>
  </si>
  <si>
    <t>التبرعات الخيرية</t>
  </si>
  <si>
    <t>أخرى (علامة التبويب في العمود الأخير من هذا الصف لإضافة صف)</t>
  </si>
  <si>
    <t>الإجمالي</t>
  </si>
  <si>
    <t>التعبئة</t>
  </si>
  <si>
    <t>تغليف الهدايا</t>
  </si>
  <si>
    <t>العلامات</t>
  </si>
  <si>
    <t>المستلزمات (الشريط، اللاصق، إلخ)</t>
  </si>
  <si>
    <t>صناديق</t>
  </si>
  <si>
    <t>رسوم الإرسال بالبريد</t>
  </si>
  <si>
    <t>السفر</t>
  </si>
  <si>
    <t>الرحلة الجوية</t>
  </si>
  <si>
    <t>الإقامة</t>
  </si>
  <si>
    <t>وسائل النقل</t>
  </si>
  <si>
    <t>الميزانية</t>
  </si>
  <si>
    <t>الفعلية</t>
  </si>
  <si>
    <t>الفرق</t>
  </si>
  <si>
    <t>موازنة الإجازات</t>
  </si>
  <si>
    <t>الإنفاق الفعلي</t>
  </si>
  <si>
    <t>الفرق (فوق/تحت الميزانية)</t>
  </si>
  <si>
    <t>وجبات العطلات</t>
  </si>
  <si>
    <t>البقالة</t>
  </si>
  <si>
    <t>المشروبات</t>
  </si>
  <si>
    <t>الديكورات</t>
  </si>
  <si>
    <t>الترفيه</t>
  </si>
  <si>
    <t>مساعدو الحفل (نادل، متعهد تقديم الطعام، عمال نظافة، إلخ.)</t>
  </si>
  <si>
    <t>الطعام والمشروبات</t>
  </si>
  <si>
    <t>الملابس</t>
  </si>
  <si>
    <t>التذاكر</t>
  </si>
  <si>
    <t>العشاء خارج</t>
  </si>
  <si>
    <t>مصاريف متنوعة</t>
  </si>
  <si>
    <t>صور العطلة</t>
  </si>
  <si>
    <t xml:space="preserve">الوقود </t>
  </si>
  <si>
    <r>
      <t xml:space="preserve">للبدء، أدخل </t>
    </r>
    <r>
      <rPr>
        <b/>
        <sz val="12"/>
        <rFont val="Tahoma"/>
        <family val="2"/>
      </rPr>
      <t xml:space="preserve">الميزانية </t>
    </r>
    <r>
      <rPr>
        <sz val="12"/>
        <rFont val="Tahoma"/>
        <family val="2"/>
      </rPr>
      <t>و</t>
    </r>
    <r>
      <rPr>
        <b/>
        <sz val="12"/>
        <rFont val="Tahoma"/>
        <family val="2"/>
      </rPr>
      <t>المصاريف الفعلية</t>
    </r>
    <r>
      <rPr>
        <sz val="12"/>
        <rFont val="Tahoma"/>
        <family val="2"/>
      </rPr>
      <t xml:space="preserve"> في كل جدول فئة.</t>
    </r>
  </si>
  <si>
    <r>
      <rPr>
        <b/>
        <sz val="12"/>
        <rFont val="Tahoma"/>
        <family val="2"/>
      </rPr>
      <t>ميزانية العطلة</t>
    </r>
    <r>
      <rPr>
        <sz val="12"/>
        <rFont val="Tahoma"/>
        <family val="2"/>
      </rPr>
      <t xml:space="preserve"> </t>
    </r>
    <r>
      <rPr>
        <b/>
        <sz val="12"/>
        <rFont val="Tahoma"/>
        <family val="2"/>
      </rPr>
      <t>وإجمالي المبلغ الذي تم إنفاقه</t>
    </r>
    <r>
      <rPr>
        <sz val="12"/>
        <rFont val="Tahoma"/>
        <family val="2"/>
      </rPr>
      <t xml:space="preserve"> </t>
    </r>
    <r>
      <rPr>
        <b/>
        <sz val="12"/>
        <rFont val="Tahoma"/>
        <family val="2"/>
      </rPr>
      <t>والفرق</t>
    </r>
    <r>
      <rPr>
        <sz val="12"/>
        <rFont val="Tahoma"/>
        <family val="2"/>
      </rPr>
      <t xml:space="preserve"> يتم حسابها تلقائياً بالنيابة عنك.</t>
    </r>
  </si>
  <si>
    <t>مخطط موازنة 
الإجازات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</si>
</sst>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&quot;ر.س.‏&quot;\ #,##0.00_-"/>
    <numFmt numFmtId="167" formatCode="&quot;ر.س.‏&quot;\ #,##0.00;[Red]&quot;ر.س.‏&quot;\ #,##0.00"/>
  </numFmts>
  <fonts count="58" x14ac:knownFonts="1">
    <font>
      <sz val="10"/>
      <name val="Tahoma"/>
      <family val="2"/>
    </font>
    <font>
      <sz val="8"/>
      <color theme="1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0"/>
      <color theme="4" tint="-0.24994659260841701"/>
      <name val="Tahoma"/>
      <family val="2"/>
    </font>
    <font>
      <b/>
      <sz val="18"/>
      <color theme="4" tint="-0.499984740745262"/>
      <name val="Tahoma"/>
      <family val="2"/>
    </font>
    <font>
      <b/>
      <sz val="12"/>
      <color theme="4" tint="-0.499984740745262"/>
      <name val="Tahoma"/>
      <family val="2"/>
    </font>
    <font>
      <b/>
      <sz val="12"/>
      <color theme="0"/>
      <name val="Tahoma"/>
      <family val="2"/>
    </font>
    <font>
      <b/>
      <sz val="20"/>
      <color theme="5"/>
      <name val="Tahoma"/>
      <family val="2"/>
    </font>
    <font>
      <b/>
      <sz val="48"/>
      <color theme="5"/>
      <name val="Tahoma"/>
      <family val="2"/>
    </font>
    <font>
      <sz val="18"/>
      <color theme="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theme="2"/>
      <name val="Tahoma"/>
      <family val="2"/>
    </font>
    <font>
      <sz val="56"/>
      <color theme="1"/>
      <name val="Tahoma"/>
      <family val="2"/>
    </font>
    <font>
      <sz val="10"/>
      <color theme="1"/>
      <name val="Tahoma"/>
      <family val="2"/>
    </font>
    <font>
      <b/>
      <sz val="48"/>
      <color theme="8"/>
      <name val="Tahoma"/>
      <family val="2"/>
    </font>
    <font>
      <b/>
      <sz val="16"/>
      <name val="Tahoma"/>
      <family val="2"/>
    </font>
    <font>
      <b/>
      <sz val="10"/>
      <color indexed="63"/>
      <name val="Tahoma"/>
      <family val="2"/>
    </font>
    <font>
      <sz val="18"/>
      <color theme="1"/>
      <name val="Tahoma"/>
      <family val="2"/>
    </font>
    <font>
      <b/>
      <sz val="18"/>
      <color theme="1"/>
      <name val="Tahoma"/>
      <family val="2"/>
    </font>
    <font>
      <b/>
      <sz val="48"/>
      <color theme="9"/>
      <name val="Tahoma"/>
      <family val="2"/>
    </font>
    <font>
      <sz val="18"/>
      <color theme="5" tint="-0.499984740745262"/>
      <name val="Tahoma"/>
      <family val="2"/>
    </font>
    <font>
      <b/>
      <sz val="18"/>
      <color theme="5" tint="-0.499984740745262"/>
      <name val="Tahoma"/>
      <family val="2"/>
    </font>
    <font>
      <sz val="56"/>
      <color theme="4" tint="-0.499984740745262"/>
      <name val="Tahoma"/>
      <family val="2"/>
    </font>
    <font>
      <sz val="60"/>
      <color theme="4" tint="-0.499984740745262"/>
      <name val="Tahoma"/>
      <family val="2"/>
    </font>
    <font>
      <b/>
      <sz val="20"/>
      <color theme="9"/>
      <name val="Tahoma"/>
      <family val="2"/>
    </font>
    <font>
      <b/>
      <sz val="20"/>
      <color theme="2" tint="-0.749992370372631"/>
      <name val="Tahoma"/>
      <family val="2"/>
    </font>
    <font>
      <b/>
      <sz val="10"/>
      <color theme="2" tint="-0.749992370372631"/>
      <name val="Tahoma"/>
      <family val="2"/>
    </font>
    <font>
      <b/>
      <sz val="20"/>
      <color theme="6"/>
      <name val="Tahoma"/>
      <family val="2"/>
    </font>
    <font>
      <b/>
      <sz val="12"/>
      <color theme="1"/>
      <name val="Tahoma"/>
      <family val="2"/>
    </font>
    <font>
      <b/>
      <sz val="20"/>
      <color theme="7"/>
      <name val="Tahoma"/>
      <family val="2"/>
    </font>
    <font>
      <b/>
      <sz val="20"/>
      <color theme="8" tint="-0.499984740745262"/>
      <name val="Tahoma"/>
      <family val="2"/>
    </font>
    <font>
      <sz val="10"/>
      <color theme="8" tint="-0.499984740745262"/>
      <name val="Tahoma"/>
      <family val="2"/>
    </font>
    <font>
      <b/>
      <sz val="20"/>
      <color theme="4" tint="-0.499984740745262"/>
      <name val="Tahoma"/>
      <family val="2"/>
    </font>
    <font>
      <b/>
      <sz val="12"/>
      <color theme="2"/>
      <name val="Tahoma"/>
      <family val="2"/>
    </font>
    <font>
      <b/>
      <sz val="10"/>
      <name val="Tahoma"/>
      <family val="2"/>
    </font>
    <font>
      <b/>
      <sz val="20"/>
      <color theme="5" tint="-0.249977111117893"/>
      <name val="Tahoma"/>
      <family val="2"/>
    </font>
    <font>
      <sz val="10"/>
      <color theme="9"/>
      <name val="Tahoma"/>
      <family val="2"/>
    </font>
    <font>
      <sz val="10"/>
      <color indexed="63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1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readingOrder="2"/>
    </xf>
    <xf numFmtId="0" fontId="23" fillId="2" borderId="0">
      <alignment horizontal="left" vertical="center"/>
    </xf>
    <xf numFmtId="166" fontId="20" fillId="0" borderId="0">
      <alignment horizontal="right"/>
    </xf>
    <xf numFmtId="0" fontId="20" fillId="0" borderId="0">
      <alignment horizontal="left"/>
    </xf>
    <xf numFmtId="0" fontId="24" fillId="0" borderId="0">
      <alignment horizontal="center" vertical="center" readingOrder="2"/>
    </xf>
    <xf numFmtId="0" fontId="25" fillId="0" borderId="0">
      <alignment horizontal="left" vertical="center"/>
    </xf>
    <xf numFmtId="0" fontId="21" fillId="4" borderId="0">
      <alignment vertical="center" readingOrder="2"/>
    </xf>
    <xf numFmtId="166" fontId="21" fillId="5" borderId="0">
      <alignment horizontal="right" vertical="center"/>
    </xf>
    <xf numFmtId="0" fontId="23" fillId="2" borderId="0">
      <alignment horizontal="right" vertical="center"/>
    </xf>
    <xf numFmtId="166" fontId="22" fillId="6" borderId="0">
      <alignment horizontal="right"/>
    </xf>
    <xf numFmtId="0" fontId="11" fillId="0" borderId="1" applyNumberFormat="0" applyFill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6" applyNumberFormat="0" applyAlignment="0" applyProtection="0"/>
    <xf numFmtId="0" fontId="16" fillId="17" borderId="7" applyNumberFormat="0" applyAlignment="0" applyProtection="0"/>
    <xf numFmtId="0" fontId="5" fillId="17" borderId="6" applyNumberFormat="0" applyAlignment="0" applyProtection="0"/>
    <xf numFmtId="0" fontId="14" fillId="0" borderId="8" applyNumberFormat="0" applyFill="0" applyAlignment="0" applyProtection="0"/>
    <xf numFmtId="0" fontId="6" fillId="18" borderId="9" applyNumberFormat="0" applyAlignment="0" applyProtection="0"/>
    <xf numFmtId="0" fontId="19" fillId="0" borderId="0" applyNumberFormat="0" applyFill="0" applyBorder="0" applyAlignment="0" applyProtection="0"/>
    <xf numFmtId="0" fontId="7" fillId="19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</cellStyleXfs>
  <cellXfs count="117">
    <xf numFmtId="0" fontId="0" fillId="0" borderId="0" xfId="0">
      <alignment readingOrder="2"/>
    </xf>
    <xf numFmtId="0" fontId="0" fillId="5" borderId="0" xfId="0" applyFont="1" applyFill="1" applyBorder="1" applyAlignment="1">
      <alignment horizontal="right" readingOrder="2"/>
    </xf>
    <xf numFmtId="0" fontId="0" fillId="5" borderId="0" xfId="0" applyFont="1" applyFill="1" applyBorder="1" applyAlignment="1">
      <alignment horizontal="right" vertical="top" readingOrder="2"/>
    </xf>
    <xf numFmtId="0" fontId="0" fillId="5" borderId="2" xfId="0" applyFont="1" applyFill="1" applyBorder="1" applyAlignment="1">
      <alignment horizontal="right" readingOrder="2"/>
    </xf>
    <xf numFmtId="0" fontId="26" fillId="3" borderId="0" xfId="10" applyFont="1" applyFill="1" applyBorder="1" applyAlignment="1">
      <alignment horizontal="center" vertical="center" readingOrder="2"/>
    </xf>
    <xf numFmtId="0" fontId="27" fillId="0" borderId="0" xfId="0" applyFont="1" applyAlignment="1">
      <alignment horizontal="right" vertical="center" wrapText="1" readingOrder="2"/>
    </xf>
    <xf numFmtId="0" fontId="29" fillId="0" borderId="0" xfId="0" applyFont="1" applyAlignment="1">
      <alignment wrapText="1" readingOrder="2"/>
    </xf>
    <xf numFmtId="0" fontId="30" fillId="0" borderId="0" xfId="0" applyFont="1" applyAlignment="1">
      <alignment vertical="top" wrapText="1" readingOrder="2"/>
    </xf>
    <xf numFmtId="0" fontId="30" fillId="0" borderId="0" xfId="0" applyFont="1" applyAlignment="1">
      <alignment vertical="center" wrapText="1" readingOrder="2"/>
    </xf>
    <xf numFmtId="0" fontId="31" fillId="5" borderId="0" xfId="0" applyFont="1" applyFill="1" applyBorder="1" applyAlignment="1">
      <alignment horizontal="right" readingOrder="2"/>
    </xf>
    <xf numFmtId="0" fontId="34" fillId="5" borderId="0" xfId="5" applyFont="1" applyFill="1" applyBorder="1" applyAlignment="1">
      <alignment horizontal="right" vertical="center" readingOrder="2"/>
    </xf>
    <xf numFmtId="0" fontId="35" fillId="5" borderId="0" xfId="0" applyFont="1" applyFill="1" applyBorder="1" applyAlignment="1">
      <alignment horizontal="right" vertical="center" readingOrder="2"/>
    </xf>
    <xf numFmtId="0" fontId="31" fillId="5" borderId="0" xfId="0" applyFont="1" applyFill="1" applyBorder="1" applyAlignment="1">
      <alignment horizontal="right" vertical="top" readingOrder="2"/>
    </xf>
    <xf numFmtId="0" fontId="36" fillId="5" borderId="0" xfId="0" applyFont="1" applyFill="1" applyBorder="1" applyAlignment="1">
      <alignment horizontal="right" vertical="top" wrapText="1" readingOrder="2"/>
    </xf>
    <xf numFmtId="166" fontId="37" fillId="5" borderId="0" xfId="7" applyFont="1" applyFill="1" applyBorder="1" applyAlignment="1">
      <alignment horizontal="left" vertical="center" readingOrder="2"/>
    </xf>
    <xf numFmtId="166" fontId="38" fillId="5" borderId="0" xfId="7" applyFont="1" applyFill="1" applyBorder="1" applyAlignment="1">
      <alignment horizontal="right" vertical="center" readingOrder="2"/>
    </xf>
    <xf numFmtId="0" fontId="31" fillId="5" borderId="0" xfId="0" applyFont="1" applyFill="1" applyBorder="1" applyAlignment="1">
      <alignment horizontal="right" vertical="center" readingOrder="2"/>
    </xf>
    <xf numFmtId="0" fontId="39" fillId="5" borderId="0" xfId="5" applyFont="1" applyFill="1" applyBorder="1" applyAlignment="1">
      <alignment horizontal="right" vertical="center" readingOrder="2"/>
    </xf>
    <xf numFmtId="0" fontId="36" fillId="5" borderId="0" xfId="0" applyFont="1" applyFill="1" applyBorder="1" applyAlignment="1">
      <alignment horizontal="right" vertical="center" wrapText="1" readingOrder="2"/>
    </xf>
    <xf numFmtId="0" fontId="37" fillId="5" borderId="0" xfId="6" applyFont="1" applyFill="1" applyBorder="1" applyAlignment="1">
      <alignment horizontal="right" vertical="top" readingOrder="2"/>
    </xf>
    <xf numFmtId="166" fontId="37" fillId="5" borderId="0" xfId="7" applyFont="1" applyFill="1" applyBorder="1" applyAlignment="1">
      <alignment horizontal="left" vertical="top" readingOrder="2"/>
    </xf>
    <xf numFmtId="166" fontId="38" fillId="5" borderId="0" xfId="7" applyFont="1" applyFill="1" applyBorder="1" applyAlignment="1">
      <alignment horizontal="right" vertical="top" readingOrder="2"/>
    </xf>
    <xf numFmtId="0" fontId="37" fillId="5" borderId="2" xfId="6" applyFont="1" applyFill="1" applyBorder="1" applyAlignment="1">
      <alignment horizontal="right" vertical="center" readingOrder="2"/>
    </xf>
    <xf numFmtId="167" fontId="40" fillId="5" borderId="2" xfId="0" applyNumberFormat="1" applyFont="1" applyFill="1" applyBorder="1" applyAlignment="1">
      <alignment horizontal="left" vertical="center" readingOrder="2"/>
    </xf>
    <xf numFmtId="167" fontId="41" fillId="5" borderId="0" xfId="0" applyNumberFormat="1" applyFont="1" applyFill="1" applyBorder="1" applyAlignment="1">
      <alignment horizontal="right" vertical="center" readingOrder="2"/>
    </xf>
    <xf numFmtId="0" fontId="42" fillId="5" borderId="0" xfId="5" applyFont="1" applyFill="1" applyAlignment="1">
      <alignment horizontal="right" vertical="center" readingOrder="2"/>
    </xf>
    <xf numFmtId="0" fontId="38" fillId="5" borderId="0" xfId="6" applyFont="1" applyFill="1" applyBorder="1" applyAlignment="1">
      <alignment horizontal="right" vertical="center" readingOrder="2"/>
    </xf>
    <xf numFmtId="167" fontId="41" fillId="5" borderId="0" xfId="0" applyNumberFormat="1" applyFont="1" applyFill="1" applyBorder="1" applyAlignment="1">
      <alignment horizontal="left" vertical="center" readingOrder="2"/>
    </xf>
    <xf numFmtId="0" fontId="31" fillId="3" borderId="0" xfId="0" applyFont="1" applyFill="1" applyBorder="1" applyAlignment="1">
      <alignment horizontal="right" vertical="center" readingOrder="2"/>
    </xf>
    <xf numFmtId="0" fontId="43" fillId="3" borderId="0" xfId="5" applyFont="1" applyFill="1" applyAlignment="1">
      <alignment horizontal="right" vertical="center" wrapText="1" readingOrder="2"/>
    </xf>
    <xf numFmtId="0" fontId="36" fillId="3" borderId="0" xfId="0" applyFont="1" applyFill="1" applyBorder="1" applyAlignment="1">
      <alignment horizontal="right" vertical="center" wrapText="1" readingOrder="2"/>
    </xf>
    <xf numFmtId="0" fontId="31" fillId="0" borderId="0" xfId="0" applyFont="1" applyFill="1" applyBorder="1" applyAlignment="1">
      <alignment horizontal="right" vertical="center" readingOrder="2"/>
    </xf>
    <xf numFmtId="0" fontId="45" fillId="0" borderId="0" xfId="0" applyFont="1" applyFill="1" applyBorder="1" applyAlignment="1">
      <alignment horizontal="center" vertical="center" readingOrder="2"/>
    </xf>
    <xf numFmtId="0" fontId="46" fillId="0" borderId="0" xfId="0" applyFont="1" applyFill="1" applyBorder="1" applyAlignment="1">
      <alignment horizontal="right" vertical="center" wrapText="1" readingOrder="2"/>
    </xf>
    <xf numFmtId="0" fontId="45" fillId="0" borderId="0" xfId="4" applyFont="1" applyFill="1" applyAlignment="1">
      <alignment horizontal="center" vertical="center" readingOrder="2"/>
    </xf>
    <xf numFmtId="0" fontId="28" fillId="11" borderId="0" xfId="1" applyFont="1" applyFill="1" applyBorder="1" applyAlignment="1">
      <alignment horizontal="right" vertical="center" indent="1" readingOrder="2"/>
    </xf>
    <xf numFmtId="0" fontId="28" fillId="11" borderId="0" xfId="8" applyFont="1" applyFill="1" applyBorder="1" applyAlignment="1">
      <alignment horizontal="left" vertical="center" readingOrder="2"/>
    </xf>
    <xf numFmtId="0" fontId="36" fillId="0" borderId="0" xfId="0" applyFont="1" applyFill="1" applyBorder="1" applyAlignment="1">
      <alignment horizontal="right" vertical="center" wrapText="1" readingOrder="2"/>
    </xf>
    <xf numFmtId="0" fontId="28" fillId="9" borderId="0" xfId="1" applyFont="1" applyFill="1" applyBorder="1" applyAlignment="1">
      <alignment horizontal="right" vertical="center" indent="1" readingOrder="2"/>
    </xf>
    <xf numFmtId="0" fontId="28" fillId="9" borderId="0" xfId="8" applyFont="1" applyFill="1" applyBorder="1" applyAlignment="1">
      <alignment horizontal="left" vertical="center" readingOrder="2"/>
    </xf>
    <xf numFmtId="166" fontId="27" fillId="0" borderId="0" xfId="0" applyNumberFormat="1" applyFont="1" applyFill="1" applyBorder="1" applyAlignment="1">
      <alignment horizontal="right" vertical="center" readingOrder="2"/>
    </xf>
    <xf numFmtId="166" fontId="27" fillId="0" borderId="0" xfId="0" applyNumberFormat="1" applyFont="1" applyFill="1" applyBorder="1" applyAlignment="1">
      <alignment horizontal="left" vertical="center" readingOrder="2"/>
    </xf>
    <xf numFmtId="166" fontId="0" fillId="0" borderId="0" xfId="0" applyNumberFormat="1" applyFont="1" applyFill="1" applyBorder="1" applyAlignment="1">
      <alignment horizontal="left" vertical="center" readingOrder="2"/>
    </xf>
    <xf numFmtId="0" fontId="27" fillId="0" borderId="0" xfId="0" applyFont="1" applyFill="1" applyBorder="1" applyAlignment="1">
      <alignment horizontal="right" vertical="center" indent="1" readingOrder="2"/>
    </xf>
    <xf numFmtId="0" fontId="27" fillId="0" borderId="0" xfId="0" applyFont="1" applyFill="1" applyBorder="1" applyAlignment="1">
      <alignment horizontal="right" vertical="center" readingOrder="2"/>
    </xf>
    <xf numFmtId="0" fontId="27" fillId="0" borderId="0" xfId="0" applyFont="1" applyFill="1" applyBorder="1" applyAlignment="1">
      <alignment vertical="center" readingOrder="2"/>
    </xf>
    <xf numFmtId="0" fontId="48" fillId="0" borderId="3" xfId="0" applyFont="1" applyFill="1" applyBorder="1" applyAlignment="1">
      <alignment horizontal="right" indent="1" shrinkToFit="1" readingOrder="2"/>
    </xf>
    <xf numFmtId="166" fontId="48" fillId="0" borderId="3" xfId="0" applyNumberFormat="1" applyFont="1" applyFill="1" applyBorder="1" applyAlignment="1">
      <alignment horizontal="left" readingOrder="2"/>
    </xf>
    <xf numFmtId="166" fontId="48" fillId="0" borderId="0" xfId="0" applyNumberFormat="1" applyFont="1" applyFill="1" applyBorder="1" applyAlignment="1">
      <alignment horizontal="left" readingOrder="2"/>
    </xf>
    <xf numFmtId="166" fontId="48" fillId="0" borderId="0" xfId="0" applyNumberFormat="1" applyFont="1" applyFill="1" applyBorder="1" applyAlignment="1">
      <alignment horizontal="right" readingOrder="2"/>
    </xf>
    <xf numFmtId="0" fontId="48" fillId="0" borderId="0" xfId="0" applyFont="1" applyFill="1" applyBorder="1" applyAlignment="1">
      <alignment horizontal="right" indent="1" shrinkToFit="1" readingOrder="2"/>
    </xf>
    <xf numFmtId="0" fontId="50" fillId="0" borderId="0" xfId="4" applyFont="1" applyFill="1" applyBorder="1" applyAlignment="1">
      <alignment horizontal="center" vertical="center" readingOrder="2"/>
    </xf>
    <xf numFmtId="0" fontId="51" fillId="0" borderId="0" xfId="0" applyFont="1" applyFill="1" applyBorder="1" applyAlignment="1">
      <alignment horizontal="right" vertical="center" readingOrder="2"/>
    </xf>
    <xf numFmtId="0" fontId="53" fillId="0" borderId="0" xfId="1" applyFont="1" applyFill="1" applyAlignment="1">
      <alignment horizontal="right" vertical="center" readingOrder="2"/>
    </xf>
    <xf numFmtId="0" fontId="28" fillId="8" borderId="0" xfId="1" applyFont="1" applyFill="1" applyBorder="1" applyAlignment="1">
      <alignment horizontal="right" vertical="center" indent="1" readingOrder="2"/>
    </xf>
    <xf numFmtId="0" fontId="28" fillId="8" borderId="0" xfId="8" applyFont="1" applyFill="1" applyBorder="1" applyAlignment="1">
      <alignment horizontal="left" vertical="center" readingOrder="2"/>
    </xf>
    <xf numFmtId="0" fontId="54" fillId="0" borderId="0" xfId="0" applyFont="1" applyFill="1" applyBorder="1" applyAlignment="1">
      <alignment horizontal="right" vertical="center" readingOrder="2"/>
    </xf>
    <xf numFmtId="0" fontId="28" fillId="7" borderId="0" xfId="1" applyFont="1" applyFill="1" applyBorder="1" applyAlignment="1">
      <alignment horizontal="right" vertical="center" indent="1" readingOrder="2"/>
    </xf>
    <xf numFmtId="0" fontId="28" fillId="7" borderId="0" xfId="8" applyFont="1" applyFill="1" applyBorder="1" applyAlignment="1">
      <alignment horizontal="left" vertical="center" readingOrder="2"/>
    </xf>
    <xf numFmtId="0" fontId="0" fillId="0" borderId="0" xfId="0" applyFont="1" applyFill="1" applyBorder="1" applyAlignment="1">
      <alignment horizontal="right" vertical="center" readingOrder="2"/>
    </xf>
    <xf numFmtId="0" fontId="48" fillId="0" borderId="3" xfId="3" applyFont="1" applyFill="1" applyBorder="1" applyAlignment="1">
      <alignment horizontal="right" indent="1" readingOrder="2"/>
    </xf>
    <xf numFmtId="166" fontId="48" fillId="0" borderId="0" xfId="2" applyFont="1" applyFill="1" applyBorder="1" applyAlignment="1">
      <alignment horizontal="right" readingOrder="2"/>
    </xf>
    <xf numFmtId="0" fontId="48" fillId="0" borderId="0" xfId="3" applyFont="1" applyFill="1" applyBorder="1" applyAlignment="1">
      <alignment horizontal="right" indent="1" readingOrder="2"/>
    </xf>
    <xf numFmtId="166" fontId="48" fillId="0" borderId="0" xfId="2" applyFont="1" applyFill="1" applyBorder="1" applyAlignment="1">
      <alignment horizontal="left" readingOrder="2"/>
    </xf>
    <xf numFmtId="0" fontId="45" fillId="0" borderId="0" xfId="4" applyFont="1" applyFill="1" applyBorder="1" applyAlignment="1">
      <alignment horizontal="center" vertical="center" readingOrder="2"/>
    </xf>
    <xf numFmtId="0" fontId="28" fillId="12" borderId="0" xfId="1" applyFont="1" applyFill="1" applyBorder="1" applyAlignment="1">
      <alignment horizontal="right" vertical="center" indent="1" readingOrder="2"/>
    </xf>
    <xf numFmtId="0" fontId="28" fillId="12" borderId="0" xfId="8" applyFont="1" applyFill="1" applyBorder="1" applyAlignment="1">
      <alignment horizontal="left" vertical="center" readingOrder="2"/>
    </xf>
    <xf numFmtId="0" fontId="31" fillId="0" borderId="0" xfId="0" applyFont="1" applyFill="1" applyBorder="1" applyAlignment="1">
      <alignment horizontal="left" vertical="center" readingOrder="2"/>
    </xf>
    <xf numFmtId="0" fontId="56" fillId="0" borderId="0" xfId="0" applyFont="1" applyFill="1" applyBorder="1" applyAlignment="1">
      <alignment readingOrder="2"/>
    </xf>
    <xf numFmtId="0" fontId="0" fillId="0" borderId="0" xfId="0" applyFont="1" applyFill="1" applyBorder="1" applyAlignment="1">
      <alignment horizontal="left" vertical="center" readingOrder="2"/>
    </xf>
    <xf numFmtId="0" fontId="31" fillId="0" borderId="0" xfId="0" applyFont="1" applyFill="1" applyBorder="1" applyAlignment="1">
      <alignment readingOrder="2"/>
    </xf>
    <xf numFmtId="0" fontId="57" fillId="0" borderId="0" xfId="0" applyFont="1" applyFill="1" applyBorder="1" applyAlignment="1">
      <alignment horizontal="left" vertical="center" readingOrder="2"/>
    </xf>
    <xf numFmtId="0" fontId="0" fillId="0" borderId="0" xfId="0" applyFont="1" applyAlignment="1">
      <alignment horizontal="right" readingOrder="2"/>
    </xf>
    <xf numFmtId="0" fontId="0" fillId="0" borderId="0" xfId="0" applyFont="1">
      <alignment readingOrder="2"/>
    </xf>
    <xf numFmtId="0" fontId="0" fillId="0" borderId="0" xfId="0" applyFont="1" applyAlignment="1">
      <alignment readingOrder="2"/>
    </xf>
    <xf numFmtId="0" fontId="0" fillId="5" borderId="0" xfId="0" applyFont="1" applyFill="1" applyBorder="1" applyAlignment="1">
      <alignment readingOrder="2"/>
    </xf>
    <xf numFmtId="0" fontId="0" fillId="0" borderId="0" xfId="0" applyFont="1" applyFill="1" applyBorder="1" applyAlignment="1">
      <alignment readingOrder="2"/>
    </xf>
    <xf numFmtId="0" fontId="21" fillId="0" borderId="0" xfId="6" applyFont="1" applyFill="1" applyAlignment="1">
      <alignment vertical="center" readingOrder="2"/>
    </xf>
    <xf numFmtId="0" fontId="0" fillId="0" borderId="0" xfId="0" applyFont="1" applyFill="1" applyBorder="1">
      <alignment readingOrder="2"/>
    </xf>
    <xf numFmtId="0" fontId="25" fillId="5" borderId="0" xfId="5" applyFont="1" applyFill="1" applyBorder="1" applyAlignment="1">
      <alignment horizontal="right" vertical="center" readingOrder="2"/>
    </xf>
    <xf numFmtId="0" fontId="25" fillId="5" borderId="0" xfId="5" applyFont="1" applyFill="1" applyBorder="1" applyAlignment="1">
      <alignment horizontal="right" vertical="top" readingOrder="2"/>
    </xf>
    <xf numFmtId="0" fontId="0" fillId="5" borderId="0" xfId="0" applyFont="1" applyFill="1" applyBorder="1" applyAlignment="1">
      <alignment vertical="top" readingOrder="2"/>
    </xf>
    <xf numFmtId="0" fontId="0" fillId="0" borderId="0" xfId="0" applyFont="1" applyFill="1" applyBorder="1" applyAlignment="1">
      <alignment vertical="top" readingOrder="2"/>
    </xf>
    <xf numFmtId="0" fontId="0" fillId="0" borderId="0" xfId="0" applyFont="1" applyFill="1" applyBorder="1" applyAlignment="1">
      <alignment vertical="top"/>
    </xf>
    <xf numFmtId="0" fontId="0" fillId="5" borderId="0" xfId="0" applyFont="1" applyFill="1" applyAlignment="1">
      <alignment horizontal="right" readingOrder="2"/>
    </xf>
    <xf numFmtId="0" fontId="0" fillId="3" borderId="0" xfId="0" applyFont="1" applyFill="1" applyBorder="1" applyAlignment="1">
      <alignment horizontal="right" readingOrder="2"/>
    </xf>
    <xf numFmtId="0" fontId="25" fillId="3" borderId="0" xfId="5" applyFont="1" applyFill="1" applyBorder="1" applyAlignment="1">
      <alignment horizontal="right" vertical="center" readingOrder="2"/>
    </xf>
    <xf numFmtId="0" fontId="0" fillId="3" borderId="0" xfId="0" applyFont="1" applyFill="1" applyBorder="1" applyAlignment="1">
      <alignment readingOrder="2"/>
    </xf>
    <xf numFmtId="0" fontId="0" fillId="0" borderId="0" xfId="0" applyFont="1" applyFill="1" applyBorder="1" applyAlignment="1">
      <alignment vertical="center" readingOrder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readingOrder="2"/>
    </xf>
    <xf numFmtId="0" fontId="23" fillId="0" borderId="0" xfId="8" applyFont="1" applyFill="1" applyBorder="1" applyAlignment="1">
      <alignment horizontal="left" vertical="center" readingOrder="2"/>
    </xf>
    <xf numFmtId="0" fontId="23" fillId="0" borderId="0" xfId="1" applyFont="1" applyFill="1" applyBorder="1" applyAlignment="1">
      <alignment horizontal="right" vertical="center" readingOrder="2"/>
    </xf>
    <xf numFmtId="0" fontId="23" fillId="0" borderId="0" xfId="8" applyFont="1" applyFill="1" applyBorder="1" applyAlignment="1">
      <alignment horizontal="right" vertical="center" readingOrder="2"/>
    </xf>
    <xf numFmtId="0" fontId="23" fillId="10" borderId="0" xfId="1" applyFont="1" applyFill="1" applyBorder="1" applyAlignment="1">
      <alignment horizontal="right" vertical="center" indent="1" readingOrder="2"/>
    </xf>
    <xf numFmtId="0" fontId="23" fillId="10" borderId="0" xfId="8" applyFont="1" applyFill="1" applyBorder="1" applyAlignment="1">
      <alignment horizontal="left" vertical="center" readingOrder="2"/>
    </xf>
    <xf numFmtId="0" fontId="0" fillId="4" borderId="0" xfId="0" applyFont="1" applyFill="1" applyBorder="1">
      <alignment readingOrder="2"/>
    </xf>
    <xf numFmtId="0" fontId="31" fillId="4" borderId="0" xfId="0" applyFont="1" applyFill="1" applyBorder="1">
      <alignment readingOrder="2"/>
    </xf>
    <xf numFmtId="166" fontId="27" fillId="0" borderId="0" xfId="0" applyNumberFormat="1" applyFont="1" applyFill="1" applyBorder="1" applyAlignment="1">
      <alignment horizontal="left" vertical="center" indent="1" readingOrder="2"/>
    </xf>
    <xf numFmtId="166" fontId="48" fillId="0" borderId="3" xfId="0" applyNumberFormat="1" applyFont="1" applyFill="1" applyBorder="1" applyAlignment="1">
      <alignment horizontal="left" indent="1" readingOrder="2"/>
    </xf>
    <xf numFmtId="0" fontId="27" fillId="0" borderId="0" xfId="0" applyFont="1" applyFill="1" applyBorder="1" applyAlignment="1">
      <alignment horizontal="left" vertical="center" readingOrder="2"/>
    </xf>
    <xf numFmtId="166" fontId="48" fillId="0" borderId="3" xfId="2" applyNumberFormat="1" applyFont="1" applyFill="1" applyBorder="1" applyAlignment="1">
      <alignment horizontal="left" readingOrder="2"/>
    </xf>
    <xf numFmtId="166" fontId="48" fillId="0" borderId="3" xfId="2" applyNumberFormat="1" applyFont="1" applyFill="1" applyBorder="1" applyAlignment="1">
      <alignment horizontal="left" indent="1" readingOrder="2"/>
    </xf>
    <xf numFmtId="0" fontId="27" fillId="0" borderId="0" xfId="0" applyFont="1" applyFill="1" applyBorder="1" applyAlignment="1">
      <alignment horizontal="right" vertical="center" wrapText="1" indent="1" shrinkToFit="1" readingOrder="2"/>
    </xf>
    <xf numFmtId="0" fontId="37" fillId="5" borderId="0" xfId="6" applyFont="1" applyFill="1" applyAlignment="1">
      <alignment horizontal="right" vertical="center" readingOrder="2"/>
    </xf>
    <xf numFmtId="0" fontId="32" fillId="5" borderId="0" xfId="5" applyFont="1" applyFill="1" applyAlignment="1">
      <alignment horizontal="right" vertical="center" wrapText="1" readingOrder="2"/>
    </xf>
    <xf numFmtId="0" fontId="33" fillId="5" borderId="0" xfId="0" applyFont="1" applyFill="1" applyAlignment="1">
      <alignment horizontal="right" vertical="center" wrapText="1" readingOrder="2"/>
    </xf>
    <xf numFmtId="0" fontId="55" fillId="0" borderId="0" xfId="4" applyFont="1" applyFill="1" applyAlignment="1">
      <alignment horizontal="center" vertical="center" readingOrder="2"/>
    </xf>
    <xf numFmtId="0" fontId="45" fillId="0" borderId="0" xfId="4" applyFont="1" applyFill="1" applyAlignment="1">
      <alignment horizontal="center" vertical="center" readingOrder="2"/>
    </xf>
    <xf numFmtId="0" fontId="45" fillId="0" borderId="0" xfId="4" applyFont="1" applyFill="1" applyBorder="1" applyAlignment="1">
      <alignment horizontal="center" vertical="center" readingOrder="2"/>
    </xf>
    <xf numFmtId="0" fontId="52" fillId="0" borderId="0" xfId="4" applyFont="1" applyFill="1" applyAlignment="1">
      <alignment horizontal="center" vertical="center" readingOrder="2"/>
    </xf>
    <xf numFmtId="0" fontId="52" fillId="0" borderId="0" xfId="4" applyFont="1" applyFill="1" applyBorder="1" applyAlignment="1">
      <alignment horizontal="center" vertical="center" readingOrder="2"/>
    </xf>
    <xf numFmtId="0" fontId="50" fillId="0" borderId="0" xfId="4" applyFont="1" applyFill="1" applyAlignment="1">
      <alignment horizontal="center" vertical="center" readingOrder="2"/>
    </xf>
    <xf numFmtId="0" fontId="44" fillId="0" borderId="0" xfId="0" applyFont="1" applyFill="1" applyBorder="1" applyAlignment="1">
      <alignment horizontal="center" vertical="center" readingOrder="2"/>
    </xf>
    <xf numFmtId="0" fontId="45" fillId="0" borderId="0" xfId="0" applyFont="1" applyFill="1" applyBorder="1" applyAlignment="1">
      <alignment horizontal="center" vertical="center" readingOrder="2"/>
    </xf>
    <xf numFmtId="0" fontId="47" fillId="0" borderId="0" xfId="4" applyFont="1" applyFill="1" applyAlignment="1">
      <alignment horizontal="center" vertical="center" readingOrder="2"/>
    </xf>
    <xf numFmtId="0" fontId="49" fillId="0" borderId="0" xfId="4" applyFont="1" applyFill="1" applyAlignment="1">
      <alignment horizontal="center" vertical="center" readingOrder="2"/>
    </xf>
  </cellXfs>
  <cellStyles count="56">
    <cellStyle name="20% - تمييز1" xfId="33" builtinId="30" customBuiltin="1"/>
    <cellStyle name="20% - تمييز2" xfId="37" builtinId="34" customBuiltin="1"/>
    <cellStyle name="20% - تمييز3" xfId="41" builtinId="38" customBuiltin="1"/>
    <cellStyle name="20% - تمييز4" xfId="45" builtinId="42" customBuiltin="1"/>
    <cellStyle name="20% - تمييز5" xfId="49" builtinId="46" customBuiltin="1"/>
    <cellStyle name="20% - تمييز6" xfId="53" builtinId="50" customBuiltin="1"/>
    <cellStyle name="40% - تمييز1" xfId="34" builtinId="31" customBuiltin="1"/>
    <cellStyle name="40% - تمييز2" xfId="38" builtinId="35" customBuiltin="1"/>
    <cellStyle name="40% - تمييز3" xfId="42" builtinId="39" customBuiltin="1"/>
    <cellStyle name="40% - تمييز4" xfId="46" builtinId="43" customBuiltin="1"/>
    <cellStyle name="40% - تمييز5" xfId="50" builtinId="47" customBuiltin="1"/>
    <cellStyle name="40% - تمييز6" xfId="54" builtinId="51" customBuiltin="1"/>
    <cellStyle name="60% - تمييز1" xfId="35" builtinId="32" customBuiltin="1"/>
    <cellStyle name="60% - تمييز2" xfId="39" builtinId="36" customBuiltin="1"/>
    <cellStyle name="60% - تمييز3" xfId="43" builtinId="40" customBuiltin="1"/>
    <cellStyle name="60% - تمييز4" xfId="47" builtinId="44" customBuiltin="1"/>
    <cellStyle name="60% - تمييز5" xfId="51" builtinId="48" customBuiltin="1"/>
    <cellStyle name="60% - تمييز6" xfId="55" builtinId="52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Percent" xfId="15" builtinId="5" customBuiltin="1"/>
    <cellStyle name="إجمالي النقود" xfId="2" xr:uid="{00000000-0005-0000-0000-000006000000}"/>
    <cellStyle name="إجمالي النقود 2" xfId="7" xr:uid="{00000000-0005-0000-0000-000007000000}"/>
    <cellStyle name="إجمالي النقود 2 2" xfId="9" xr:uid="{00000000-0005-0000-0000-000008000000}"/>
    <cellStyle name="إخراج" xfId="24" builtinId="21" customBuiltin="1"/>
    <cellStyle name="إدخال" xfId="23" builtinId="20" customBuiltin="1"/>
    <cellStyle name="الإجمالي" xfId="31" builtinId="25" customBuiltin="1"/>
    <cellStyle name="العدد الإجمالي" xfId="3" xr:uid="{00000000-0005-0000-0000-000009000000}"/>
    <cellStyle name="تمييز1" xfId="32" builtinId="29" customBuiltin="1"/>
    <cellStyle name="تمييز2" xfId="36" builtinId="33" customBuiltin="1"/>
    <cellStyle name="تمييز3" xfId="40" builtinId="37" customBuiltin="1"/>
    <cellStyle name="تمييز4" xfId="44" builtinId="41" customBuiltin="1"/>
    <cellStyle name="تمييز5" xfId="48" builtinId="45" customBuiltin="1"/>
    <cellStyle name="تمييز6" xfId="52" builtinId="49" customBuiltin="1"/>
    <cellStyle name="جيد" xfId="20" builtinId="26" customBuiltin="1"/>
    <cellStyle name="حساب" xfId="25" builtinId="22" customBuiltin="1"/>
    <cellStyle name="خلية تدقيق" xfId="27" builtinId="23" customBuiltin="1"/>
    <cellStyle name="خلية مرتبطة" xfId="26" builtinId="24" customBuiltin="1"/>
    <cellStyle name="سيئ" xfId="21" builtinId="27" customBuiltin="1"/>
    <cellStyle name="عادي" xfId="0" builtinId="0" customBuiltin="1"/>
    <cellStyle name="عادي 2" xfId="1" xr:uid="{00000000-0005-0000-0000-000001000000}"/>
    <cellStyle name="عادي 2 2" xfId="8" xr:uid="{00000000-0005-0000-0000-000002000000}"/>
    <cellStyle name="عادي 3" xfId="4" xr:uid="{00000000-0005-0000-0000-000003000000}"/>
    <cellStyle name="عادي 4" xfId="5" xr:uid="{00000000-0005-0000-0000-000004000000}"/>
    <cellStyle name="عادي 5" xfId="6" xr:uid="{00000000-0005-0000-0000-000005000000}"/>
    <cellStyle name="عنوان" xfId="16" builtinId="15" customBuiltin="1"/>
    <cellStyle name="عنوان 1" xfId="17" builtinId="16" customBuiltin="1"/>
    <cellStyle name="عنوان 2" xfId="10" builtinId="17" customBuiltin="1"/>
    <cellStyle name="عنوان 3" xfId="18" builtinId="18" customBuiltin="1"/>
    <cellStyle name="عنوان 4" xfId="19" builtinId="19" customBuiltin="1"/>
    <cellStyle name="محايد" xfId="22" builtinId="28" customBuiltin="1"/>
    <cellStyle name="ملاحظة" xfId="29" builtinId="10" customBuiltin="1"/>
    <cellStyle name="نص تحذير" xfId="28" builtinId="11" customBuiltin="1"/>
    <cellStyle name="نص توضيحي" xfId="30" builtinId="53" customBuiltin="1"/>
  </cellStyles>
  <dxfs count="79">
    <dxf>
      <font>
        <b val="0"/>
        <i val="0"/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1" readingOrder="2"/>
    </dxf>
    <dxf>
      <border>
        <top style="thin">
          <color theme="8" tint="-0.249977111117893"/>
        </top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solid">
          <fgColor indexed="64"/>
          <bgColor theme="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2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1" readingOrder="2"/>
    </dxf>
    <dxf>
      <border>
        <top style="hair">
          <color theme="0" tint="-0.499984740745262"/>
        </top>
      </border>
    </dxf>
    <dxf>
      <font>
        <b/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solid">
          <fgColor indexed="64"/>
          <bgColor theme="8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1" readingOrder="2"/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solid">
          <fgColor indexed="64"/>
          <bgColor theme="5" tint="-0.249977111117893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2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1" readingOrder="2"/>
    </dxf>
    <dxf>
      <border>
        <top style="hair">
          <color theme="0" tint="-0.499984740745262"/>
        </top>
      </border>
    </dxf>
    <dxf>
      <font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1" readingOrder="2"/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solid">
          <fgColor indexed="64"/>
          <bgColor theme="7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textRotation="0" wrapText="0" indent="1" justifyLastLine="0" shrinkToFit="0" readingOrder="2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textRotation="0" wrapText="0" justifyLastLine="0" shrinkToFit="0" readingOrder="2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ر.س.‏&quot;\ #,##0.00_-"/>
      <fill>
        <patternFill patternType="none">
          <fgColor indexed="64"/>
          <bgColor auto="1"/>
        </patternFill>
      </fill>
      <alignment horizontal="left" textRotation="0" wrapText="0" justifyLastLine="0" shrinkToFit="0" readingOrder="2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1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1" readingOrder="2"/>
    </dxf>
    <dxf>
      <border>
        <top style="hair">
          <color theme="0" tint="-0.499984740745262"/>
        </top>
      </border>
    </dxf>
    <dxf>
      <font>
        <b/>
        <strike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readingOrder="0"/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ahoma"/>
        <family val="2"/>
        <scheme val="none"/>
      </font>
      <fill>
        <patternFill patternType="solid">
          <fgColor indexed="64"/>
          <bgColor theme="9" tint="0.39997558519241921"/>
        </patternFill>
      </fill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F2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هدايا" displayName="الهدايا" ref="C10:F17" totalsRowCount="1" headerRowDxfId="77" dataDxfId="75" totalsRowDxfId="74" headerRowBorderDxfId="76" totalsRowBorderDxfId="73">
  <autoFilter ref="C10:F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العنصر" totalsRowLabel="الإجمالي" dataDxfId="72" totalsRowDxfId="71"/>
    <tableColumn id="2" xr3:uid="{00000000-0010-0000-0000-000002000000}" name="الميزانية" totalsRowFunction="sum" dataDxfId="70" totalsRowDxfId="69"/>
    <tableColumn id="3" xr3:uid="{00000000-0010-0000-0000-000003000000}" name="الفعلية" totalsRowFunction="sum" dataDxfId="68" totalsRowDxfId="67"/>
    <tableColumn id="4" xr3:uid="{00000000-0010-0000-0000-000004000000}" name="الفرق" totalsRowFunction="sum" dataDxfId="66" totalsRowDxfId="65">
      <calculatedColumnFormula>الهدايا[[#This Row],[الميزانية]]-الهدايا[[#This Row],[الفعلية]]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أدخل عناصر الهدايا والميزانية والمصاريف الفعلية في هذا الجدول. يتم حساب الفرق تلقائيا، كما يتم تحديث الأيقونات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التعبئة" displayName="التعبئة" ref="C20:F27" totalsRowCount="1" headerRowDxfId="64" dataDxfId="62" totalsRowDxfId="61" headerRowBorderDxfId="63" totalsRowBorderDxfId="60">
  <autoFilter ref="C20:F2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العنصر" dataDxfId="59" totalsRowDxfId="58"/>
    <tableColumn id="2" xr3:uid="{00000000-0010-0000-0100-000002000000}" name="الميزانية" dataDxfId="57" totalsRowDxfId="56"/>
    <tableColumn id="3" xr3:uid="{00000000-0010-0000-0100-000003000000}" name="الفعلية" dataDxfId="55" totalsRowDxfId="54"/>
    <tableColumn id="4" xr3:uid="{00000000-0010-0000-0100-000004000000}" name="الفرق" dataDxfId="53" totalsRowDxfId="52">
      <calculatedColumnFormula>التعبئة[[#This Row],[الميزانية]]-التعبئة[[#This Row],[الفعلية]]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أدخل عناصر التعبئة والميزانية والمصاريف الفعلية في هذا الجدول. يتم حساب الفرق تلقائيا، كما يتم تحديث الأيقونات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الترفيه" displayName="الترفيه" ref="K20:N28" totalsRowCount="1" headerRowDxfId="51" dataDxfId="49" totalsRowDxfId="48" headerRowBorderDxfId="50" totalsRowBorderDxfId="47">
  <autoFilter ref="K20:N27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العنصر" totalsRowLabel="الإجمالي" dataDxfId="46" totalsRowDxfId="45"/>
    <tableColumn id="2" xr3:uid="{00000000-0010-0000-0200-000002000000}" name="الميزانية" totalsRowFunction="sum" dataDxfId="44" totalsRowDxfId="43"/>
    <tableColumn id="3" xr3:uid="{00000000-0010-0000-0200-000003000000}" name="الفعلية" totalsRowFunction="sum" dataDxfId="42" totalsRowDxfId="41"/>
    <tableColumn id="4" xr3:uid="{00000000-0010-0000-0200-000004000000}" name="الفرق" totalsRowFunction="sum" dataDxfId="40" totalsRowDxfId="39">
      <calculatedColumnFormula>الترفيه[[#This Row],[الميزانية]]-الترفيه[[#This Row],[الفعلية]]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أدخل عناصر الترفيه والميزانية والمصاريف الفعلية في هذا الجدول. يتم حساب الفرق تلقائيا، كما يتم تحديث الأيقونات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مصاريف متنوعة" displayName="مصاريف_متنوعة" ref="K31:N35" totalsRowCount="1" headerRowDxfId="38" dataDxfId="36" totalsRowDxfId="35" headerRowBorderDxfId="37" totalsRowBorderDxfId="34">
  <autoFilter ref="K31:N34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العنصر" dataDxfId="33" totalsRowDxfId="32"/>
    <tableColumn id="2" xr3:uid="{00000000-0010-0000-0300-000002000000}" name="الميزانية" dataDxfId="31" totalsRowDxfId="30"/>
    <tableColumn id="3" xr3:uid="{00000000-0010-0000-0300-000003000000}" name="الفعلية" dataDxfId="29" totalsRowDxfId="28"/>
    <tableColumn id="4" xr3:uid="{00000000-0010-0000-0300-000004000000}" name="الفرق" dataDxfId="27" totalsRowDxfId="26">
      <calculatedColumnFormula>مصاريف_متنوعة[[#This Row],[الميزانية]]-مصاريف_متنوعة[[#This Row],[الفعلية]]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أدخل عناصر المصاريف المتنوعة والميزانية والمصاريف الفعلية في هذا الجدول. يتم حساب الفرق تلقائيا، كما يتم تحديث الأيقونات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السفر" displayName="السفر" ref="C31:F36" totalsRowCount="1" headerRowDxfId="25" dataDxfId="23" totalsRowDxfId="22" headerRowBorderDxfId="24" totalsRowBorderDxfId="21">
  <autoFilter ref="C31:F35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العنصر" totalsRowLabel="الإجمالي" dataDxfId="20" totalsRowDxfId="19"/>
    <tableColumn id="2" xr3:uid="{00000000-0010-0000-0400-000002000000}" name="الميزانية" totalsRowFunction="sum" dataDxfId="18" totalsRowDxfId="17"/>
    <tableColumn id="3" xr3:uid="{00000000-0010-0000-0400-000003000000}" name="الفعلية" totalsRowFunction="sum" dataDxfId="16" totalsRowDxfId="15"/>
    <tableColumn id="4" xr3:uid="{00000000-0010-0000-0400-000004000000}" name="الفرق" totalsRowFunction="sum" dataDxfId="14" totalsRowDxfId="13">
      <calculatedColumnFormula>السفر[[#This Row],[الميزانية]]-السفر[[#This Row],[الفعلية]]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أدخل عناصر السفر والميزانية والمصاريف الفعلية في هذا الجدول. يتم حساب الفرق تلقائيا، كما يتم تحديث الأيقونات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الوجبات" displayName="الوجبات" ref="K10:N16" totalsRowCount="1" headerRowDxfId="12" dataDxfId="10" totalsRowDxfId="9" headerRowBorderDxfId="11" totalsRowBorderDxfId="8">
  <autoFilter ref="K10:N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العنصر" dataDxfId="7" totalsRowDxfId="6"/>
    <tableColumn id="2" xr3:uid="{00000000-0010-0000-0500-000002000000}" name="الميزانية" dataDxfId="5" totalsRowDxfId="4"/>
    <tableColumn id="3" xr3:uid="{00000000-0010-0000-0500-000003000000}" name="الفعلية" dataDxfId="3" totalsRowDxfId="2"/>
    <tableColumn id="4" xr3:uid="{00000000-0010-0000-0500-000004000000}" name="الفرق" dataDxfId="1" totalsRowDxfId="0">
      <calculatedColumnFormula>الوجبات[[#This Row],[الميزانية]]-الوجبات[[#This Row],[الفعلية]]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أدخل عناصر الوجبة والميزانية والمصاريف الفعلية في هذا الجدول. يتم حساب الفرق تلقائيا، كما يتم تحديث الأيقونات"/>
    </ext>
  </extLst>
</table>
</file>

<file path=xl/theme/theme1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73545"/>
      </a:dk2>
      <a:lt2>
        <a:srgbClr val="FFFFFF"/>
      </a:lt2>
      <a:accent1>
        <a:srgbClr val="8FD8D2"/>
      </a:accent1>
      <a:accent2>
        <a:srgbClr val="9BA5CE"/>
      </a:accent2>
      <a:accent3>
        <a:srgbClr val="DF7449"/>
      </a:accent3>
      <a:accent4>
        <a:srgbClr val="DCB238"/>
      </a:accent4>
      <a:accent5>
        <a:srgbClr val="B2D094"/>
      </a:accent5>
      <a:accent6>
        <a:srgbClr val="B71D5C"/>
      </a:accent6>
      <a:hlink>
        <a:srgbClr val="69A020"/>
      </a:hlink>
      <a:folHlink>
        <a:srgbClr val="8C8C8C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62.xml" Id="rId7" /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4.xml" Id="rId6" /><Relationship Type="http://schemas.openxmlformats.org/officeDocument/2006/relationships/table" Target="/xl/tables/table45.xml" Id="rId5" /><Relationship Type="http://schemas.openxmlformats.org/officeDocument/2006/relationships/table" Target="/xl/tables/table36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A1:B7"/>
  <sheetViews>
    <sheetView showGridLines="0" rightToLeft="1" workbookViewId="0"/>
  </sheetViews>
  <sheetFormatPr defaultColWidth="8.6640625" defaultRowHeight="13.2" x14ac:dyDescent="0.25"/>
  <cols>
    <col min="1" max="1" width="2.6640625" style="73" customWidth="1"/>
    <col min="2" max="2" width="85.6640625" style="73" customWidth="1"/>
    <col min="3" max="3" width="2.6640625" style="73" customWidth="1"/>
    <col min="4" max="16384" width="8.6640625" style="73"/>
  </cols>
  <sheetData>
    <row r="1" spans="1:2" ht="30" customHeight="1" x14ac:dyDescent="0.25">
      <c r="A1" s="72"/>
      <c r="B1" s="4" t="s">
        <v>0</v>
      </c>
    </row>
    <row r="2" spans="1:2" ht="27" customHeight="1" x14ac:dyDescent="0.25">
      <c r="A2" s="72"/>
      <c r="B2" s="5" t="s">
        <v>1</v>
      </c>
    </row>
    <row r="3" spans="1:2" ht="25.2" customHeight="1" x14ac:dyDescent="0.25">
      <c r="A3" s="72"/>
      <c r="B3" s="5" t="s">
        <v>40</v>
      </c>
    </row>
    <row r="4" spans="1:2" ht="27" customHeight="1" x14ac:dyDescent="0.25">
      <c r="A4" s="72"/>
      <c r="B4" s="5" t="s">
        <v>41</v>
      </c>
    </row>
    <row r="5" spans="1:2" ht="34.5" customHeight="1" x14ac:dyDescent="0.25">
      <c r="A5" s="74"/>
      <c r="B5" s="6"/>
    </row>
    <row r="6" spans="1:2" ht="13.8" x14ac:dyDescent="0.25">
      <c r="A6" s="74"/>
      <c r="B6" s="7"/>
    </row>
    <row r="7" spans="1:2" ht="54.75" customHeight="1" x14ac:dyDescent="0.25">
      <c r="A7" s="74"/>
      <c r="B7" s="8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T58"/>
  <sheetViews>
    <sheetView showGridLines="0" rightToLeft="1" tabSelected="1" zoomScaleNormal="100" workbookViewId="0"/>
  </sheetViews>
  <sheetFormatPr defaultColWidth="9.109375" defaultRowHeight="13.2" x14ac:dyDescent="0.25"/>
  <cols>
    <col min="1" max="1" width="9.109375" style="96"/>
    <col min="2" max="2" width="0.6640625" style="97" customWidth="1"/>
    <col min="3" max="3" width="50.44140625" style="96" customWidth="1"/>
    <col min="4" max="4" width="22" style="96" customWidth="1"/>
    <col min="5" max="5" width="19.77734375" style="96" customWidth="1"/>
    <col min="6" max="6" width="23.77734375" style="96" customWidth="1"/>
    <col min="7" max="7" width="1.6640625" style="96" customWidth="1"/>
    <col min="8" max="8" width="8.33203125" style="96" customWidth="1"/>
    <col min="9" max="9" width="6.44140625" style="96" customWidth="1"/>
    <col min="10" max="10" width="0.6640625" style="96" customWidth="1"/>
    <col min="11" max="11" width="50.44140625" style="96" customWidth="1"/>
    <col min="12" max="12" width="22" style="96" customWidth="1"/>
    <col min="13" max="13" width="20.77734375" style="96" customWidth="1"/>
    <col min="14" max="14" width="23.21875" style="96" customWidth="1"/>
    <col min="15" max="15" width="1.6640625" style="96" customWidth="1"/>
    <col min="16" max="16" width="3.6640625" style="96" customWidth="1"/>
    <col min="17" max="16384" width="9.109375" style="96"/>
  </cols>
  <sheetData>
    <row r="1" spans="1:20" s="78" customFormat="1" ht="37.200000000000003" customHeight="1" x14ac:dyDescent="0.25">
      <c r="A1" s="1"/>
      <c r="B1" s="9"/>
      <c r="C1" s="105" t="s">
        <v>42</v>
      </c>
      <c r="D1" s="105"/>
      <c r="E1" s="105"/>
      <c r="F1" s="105"/>
      <c r="G1" s="105"/>
      <c r="H1" s="106"/>
      <c r="I1" s="10"/>
      <c r="J1" s="1"/>
      <c r="K1" s="1"/>
      <c r="L1" s="1"/>
      <c r="M1" s="1"/>
      <c r="N1" s="1"/>
      <c r="O1" s="75"/>
      <c r="P1" s="75"/>
      <c r="Q1" s="75"/>
      <c r="R1" s="76"/>
      <c r="S1" s="76"/>
      <c r="T1" s="77"/>
    </row>
    <row r="2" spans="1:20" s="78" customFormat="1" ht="25.5" customHeight="1" x14ac:dyDescent="0.25">
      <c r="A2" s="1"/>
      <c r="B2" s="9"/>
      <c r="C2" s="105"/>
      <c r="D2" s="105"/>
      <c r="E2" s="105"/>
      <c r="F2" s="105"/>
      <c r="G2" s="105"/>
      <c r="H2" s="106"/>
      <c r="I2" s="79"/>
      <c r="J2" s="11"/>
      <c r="K2" s="1"/>
      <c r="L2" s="1"/>
      <c r="M2" s="1"/>
      <c r="N2" s="1"/>
      <c r="O2" s="75"/>
      <c r="P2" s="75"/>
      <c r="Q2" s="75"/>
      <c r="R2" s="76"/>
      <c r="S2" s="76"/>
      <c r="T2" s="76"/>
    </row>
    <row r="3" spans="1:20" s="83" customFormat="1" ht="41.25" customHeight="1" x14ac:dyDescent="0.25">
      <c r="A3" s="2"/>
      <c r="B3" s="12"/>
      <c r="C3" s="105"/>
      <c r="D3" s="105"/>
      <c r="E3" s="105"/>
      <c r="F3" s="105"/>
      <c r="G3" s="105"/>
      <c r="H3" s="106"/>
      <c r="I3" s="80"/>
      <c r="J3" s="13"/>
      <c r="K3" s="104" t="s">
        <v>24</v>
      </c>
      <c r="L3" s="104"/>
      <c r="M3" s="1"/>
      <c r="N3" s="14">
        <f>SUM(الهدايا[الميزانية],التعبئة[الميزانية],(السفر[الميزانية],(الوجبات[الميزانية],(الترفيه[الميزانية],مصاريف_متنوعة[الميزانية]))))</f>
        <v>750</v>
      </c>
      <c r="O3" s="15"/>
      <c r="P3" s="81"/>
      <c r="Q3" s="81"/>
      <c r="R3" s="82"/>
      <c r="S3" s="82"/>
      <c r="T3" s="82"/>
    </row>
    <row r="4" spans="1:20" s="78" customFormat="1" ht="29.25" customHeight="1" x14ac:dyDescent="0.25">
      <c r="A4" s="1"/>
      <c r="B4" s="16"/>
      <c r="C4" s="105"/>
      <c r="D4" s="105"/>
      <c r="E4" s="105"/>
      <c r="F4" s="105"/>
      <c r="G4" s="105"/>
      <c r="H4" s="106"/>
      <c r="I4" s="17"/>
      <c r="J4" s="18"/>
      <c r="K4" s="19" t="s">
        <v>25</v>
      </c>
      <c r="L4" s="19"/>
      <c r="M4" s="2"/>
      <c r="N4" s="20">
        <f>SUM((الهدايا[الفعلية],(التعبئة[الفعلية],(السفر[الفعلية],(الوجبات[الفعلية],(الترفيه[الفعلية],(مصاريف_متنوعة[الفعلية])))))))</f>
        <v>820</v>
      </c>
      <c r="O4" s="21"/>
      <c r="P4" s="75"/>
      <c r="Q4" s="75"/>
      <c r="R4" s="76"/>
      <c r="S4" s="76"/>
      <c r="T4" s="76"/>
    </row>
    <row r="5" spans="1:20" s="78" customFormat="1" ht="13.95" customHeight="1" x14ac:dyDescent="0.25">
      <c r="A5" s="1"/>
      <c r="B5" s="16"/>
      <c r="C5" s="105"/>
      <c r="D5" s="105"/>
      <c r="E5" s="105"/>
      <c r="F5" s="105"/>
      <c r="G5" s="105"/>
      <c r="H5" s="106"/>
      <c r="I5" s="17"/>
      <c r="J5" s="18"/>
      <c r="K5" s="19"/>
      <c r="L5" s="19"/>
      <c r="M5" s="2"/>
      <c r="N5" s="20"/>
      <c r="O5" s="21"/>
      <c r="P5" s="75"/>
      <c r="Q5" s="75"/>
      <c r="R5" s="76"/>
      <c r="S5" s="76"/>
      <c r="T5" s="76"/>
    </row>
    <row r="6" spans="1:20" s="78" customFormat="1" ht="64.2" customHeight="1" x14ac:dyDescent="0.25">
      <c r="A6" s="1"/>
      <c r="B6" s="16"/>
      <c r="C6" s="105"/>
      <c r="D6" s="105"/>
      <c r="E6" s="105"/>
      <c r="F6" s="105"/>
      <c r="G6" s="105"/>
      <c r="H6" s="106"/>
      <c r="I6" s="79"/>
      <c r="J6" s="18"/>
      <c r="K6" s="22" t="s">
        <v>26</v>
      </c>
      <c r="L6" s="22"/>
      <c r="M6" s="3"/>
      <c r="N6" s="23">
        <f>SUM(N3-N4)</f>
        <v>-70</v>
      </c>
      <c r="O6" s="24"/>
      <c r="P6" s="75"/>
      <c r="Q6" s="75"/>
      <c r="R6" s="76"/>
      <c r="S6" s="76"/>
      <c r="T6" s="76"/>
    </row>
    <row r="7" spans="1:20" s="78" customFormat="1" ht="19.2" customHeight="1" x14ac:dyDescent="0.25">
      <c r="A7" s="1"/>
      <c r="B7" s="16"/>
      <c r="C7" s="25"/>
      <c r="D7" s="25"/>
      <c r="E7" s="25"/>
      <c r="F7" s="25"/>
      <c r="G7" s="25"/>
      <c r="H7" s="84"/>
      <c r="I7" s="79"/>
      <c r="J7" s="18"/>
      <c r="K7" s="26"/>
      <c r="L7" s="26"/>
      <c r="M7" s="1"/>
      <c r="N7" s="27"/>
      <c r="O7" s="24"/>
      <c r="P7" s="75"/>
      <c r="Q7" s="75"/>
      <c r="R7" s="76"/>
      <c r="S7" s="76"/>
      <c r="T7" s="76"/>
    </row>
    <row r="8" spans="1:20" s="78" customFormat="1" ht="4.2" customHeight="1" x14ac:dyDescent="0.25">
      <c r="A8" s="85"/>
      <c r="B8" s="28"/>
      <c r="C8" s="29"/>
      <c r="D8" s="29"/>
      <c r="E8" s="29"/>
      <c r="F8" s="29"/>
      <c r="G8" s="29"/>
      <c r="H8" s="86"/>
      <c r="I8" s="86"/>
      <c r="J8" s="30"/>
      <c r="K8" s="85"/>
      <c r="L8" s="85"/>
      <c r="M8" s="85"/>
      <c r="N8" s="85"/>
      <c r="O8" s="87"/>
      <c r="P8" s="87"/>
      <c r="Q8" s="87"/>
      <c r="R8" s="76"/>
      <c r="S8" s="76"/>
      <c r="T8" s="76"/>
    </row>
    <row r="9" spans="1:20" s="89" customFormat="1" ht="80.25" customHeight="1" x14ac:dyDescent="0.25">
      <c r="A9" s="59"/>
      <c r="B9" s="31"/>
      <c r="C9" s="113" t="s">
        <v>2</v>
      </c>
      <c r="D9" s="114"/>
      <c r="E9" s="114"/>
      <c r="F9" s="114"/>
      <c r="G9" s="32"/>
      <c r="H9" s="32"/>
      <c r="I9" s="32"/>
      <c r="J9" s="33"/>
      <c r="K9" s="115" t="s">
        <v>27</v>
      </c>
      <c r="L9" s="108"/>
      <c r="M9" s="108"/>
      <c r="N9" s="108"/>
      <c r="O9" s="34"/>
      <c r="P9" s="88"/>
      <c r="Q9" s="88"/>
      <c r="R9" s="88"/>
      <c r="S9" s="88"/>
      <c r="T9" s="88"/>
    </row>
    <row r="10" spans="1:20" s="78" customFormat="1" ht="28.95" customHeight="1" x14ac:dyDescent="0.25">
      <c r="A10" s="90"/>
      <c r="B10" s="31"/>
      <c r="C10" s="35" t="s">
        <v>3</v>
      </c>
      <c r="D10" s="36" t="s">
        <v>21</v>
      </c>
      <c r="E10" s="36" t="s">
        <v>22</v>
      </c>
      <c r="F10" s="36" t="s">
        <v>23</v>
      </c>
      <c r="G10" s="91"/>
      <c r="H10" s="92"/>
      <c r="I10" s="92"/>
      <c r="J10" s="37"/>
      <c r="K10" s="38" t="s">
        <v>3</v>
      </c>
      <c r="L10" s="39" t="s">
        <v>21</v>
      </c>
      <c r="M10" s="39" t="s">
        <v>22</v>
      </c>
      <c r="N10" s="39" t="s">
        <v>23</v>
      </c>
      <c r="O10" s="93"/>
      <c r="P10" s="76"/>
      <c r="Q10" s="76"/>
      <c r="R10" s="76"/>
      <c r="S10" s="76"/>
      <c r="T10" s="76"/>
    </row>
    <row r="11" spans="1:20" s="89" customFormat="1" ht="31.95" customHeight="1" x14ac:dyDescent="0.25">
      <c r="A11" s="59"/>
      <c r="B11" s="31"/>
      <c r="C11" s="103" t="s">
        <v>4</v>
      </c>
      <c r="D11" s="41">
        <v>500</v>
      </c>
      <c r="E11" s="41">
        <v>495</v>
      </c>
      <c r="F11" s="98">
        <f>الهدايا[[#This Row],[الميزانية]]-الهدايا[[#This Row],[الفعلية]]</f>
        <v>5</v>
      </c>
      <c r="G11" s="41"/>
      <c r="H11" s="42"/>
      <c r="I11" s="42"/>
      <c r="J11" s="37"/>
      <c r="K11" s="103" t="s">
        <v>28</v>
      </c>
      <c r="L11" s="41"/>
      <c r="M11" s="41"/>
      <c r="N11" s="98">
        <f>الوجبات[[#This Row],[الميزانية]]-الوجبات[[#This Row],[الفعلية]]</f>
        <v>0</v>
      </c>
      <c r="O11" s="40"/>
      <c r="P11" s="88"/>
      <c r="Q11" s="88"/>
      <c r="R11" s="88"/>
      <c r="S11" s="88"/>
      <c r="T11" s="88"/>
    </row>
    <row r="12" spans="1:20" s="89" customFormat="1" ht="31.95" customHeight="1" x14ac:dyDescent="0.25">
      <c r="A12" s="59"/>
      <c r="B12" s="31"/>
      <c r="C12" s="103" t="s">
        <v>5</v>
      </c>
      <c r="D12" s="41">
        <v>250</v>
      </c>
      <c r="E12" s="41">
        <v>325</v>
      </c>
      <c r="F12" s="98">
        <f>الهدايا[[#This Row],[الميزانية]]-الهدايا[[#This Row],[الفعلية]]</f>
        <v>-75</v>
      </c>
      <c r="G12" s="41"/>
      <c r="H12" s="42"/>
      <c r="I12" s="42"/>
      <c r="J12" s="37"/>
      <c r="K12" s="103" t="s">
        <v>29</v>
      </c>
      <c r="L12" s="41"/>
      <c r="M12" s="41"/>
      <c r="N12" s="98">
        <f>الوجبات[[#This Row],[الميزانية]]-الوجبات[[#This Row],[الفعلية]]</f>
        <v>0</v>
      </c>
      <c r="O12" s="40"/>
      <c r="P12" s="88"/>
      <c r="Q12" s="88"/>
      <c r="R12" s="88"/>
      <c r="S12" s="88"/>
      <c r="T12" s="88"/>
    </row>
    <row r="13" spans="1:20" s="89" customFormat="1" ht="31.95" customHeight="1" x14ac:dyDescent="0.25">
      <c r="A13" s="59"/>
      <c r="B13" s="31"/>
      <c r="C13" s="103" t="s">
        <v>6</v>
      </c>
      <c r="D13" s="41"/>
      <c r="E13" s="41"/>
      <c r="F13" s="98">
        <f>الهدايا[[#This Row],[الميزانية]]-الهدايا[[#This Row],[الفعلية]]</f>
        <v>0</v>
      </c>
      <c r="G13" s="41"/>
      <c r="H13" s="42"/>
      <c r="I13" s="42"/>
      <c r="J13" s="37"/>
      <c r="K13" s="103" t="s">
        <v>30</v>
      </c>
      <c r="L13" s="41"/>
      <c r="M13" s="41"/>
      <c r="N13" s="98">
        <f>الوجبات[[#This Row],[الميزانية]]-الوجبات[[#This Row],[الفعلية]]</f>
        <v>0</v>
      </c>
      <c r="O13" s="40"/>
      <c r="P13" s="88"/>
      <c r="Q13" s="88"/>
      <c r="R13" s="88"/>
      <c r="S13" s="88"/>
      <c r="T13" s="88"/>
    </row>
    <row r="14" spans="1:20" s="89" customFormat="1" ht="31.95" customHeight="1" x14ac:dyDescent="0.25">
      <c r="A14" s="59"/>
      <c r="B14" s="31"/>
      <c r="C14" s="103" t="s">
        <v>7</v>
      </c>
      <c r="D14" s="41"/>
      <c r="E14" s="41"/>
      <c r="F14" s="98">
        <f>الهدايا[[#This Row],[الميزانية]]-الهدايا[[#This Row],[الفعلية]]</f>
        <v>0</v>
      </c>
      <c r="G14" s="41"/>
      <c r="H14" s="42"/>
      <c r="I14" s="42"/>
      <c r="J14" s="37"/>
      <c r="K14" s="103" t="s">
        <v>9</v>
      </c>
      <c r="L14" s="41"/>
      <c r="M14" s="41"/>
      <c r="N14" s="98">
        <f>الوجبات[[#This Row],[الميزانية]]-الوجبات[[#This Row],[الفعلية]]</f>
        <v>0</v>
      </c>
      <c r="O14" s="40"/>
      <c r="P14" s="88"/>
      <c r="Q14" s="88"/>
      <c r="R14" s="88"/>
      <c r="S14" s="88"/>
      <c r="T14" s="88"/>
    </row>
    <row r="15" spans="1:20" s="89" customFormat="1" ht="31.95" customHeight="1" x14ac:dyDescent="0.25">
      <c r="A15" s="59"/>
      <c r="B15" s="31"/>
      <c r="C15" s="103" t="s">
        <v>8</v>
      </c>
      <c r="D15" s="41"/>
      <c r="E15" s="41"/>
      <c r="F15" s="98">
        <f>الهدايا[[#This Row],[الميزانية]]-الهدايا[[#This Row],[الفعلية]]</f>
        <v>0</v>
      </c>
      <c r="G15" s="41"/>
      <c r="H15" s="42"/>
      <c r="I15" s="42"/>
      <c r="J15" s="37"/>
      <c r="K15" s="103"/>
      <c r="L15" s="41"/>
      <c r="M15" s="41"/>
      <c r="N15" s="98">
        <f>الوجبات[[#This Row],[الميزانية]]-الوجبات[[#This Row],[الفعلية]]</f>
        <v>0</v>
      </c>
      <c r="O15" s="40"/>
      <c r="P15" s="88"/>
      <c r="Q15" s="88"/>
      <c r="R15" s="88"/>
      <c r="S15" s="88"/>
      <c r="T15" s="88"/>
    </row>
    <row r="16" spans="1:20" s="89" customFormat="1" ht="31.95" customHeight="1" x14ac:dyDescent="0.25">
      <c r="A16" s="59"/>
      <c r="B16" s="31"/>
      <c r="C16" s="103" t="s">
        <v>9</v>
      </c>
      <c r="D16" s="41"/>
      <c r="E16" s="41"/>
      <c r="F16" s="98">
        <f>الهدايا[[#This Row],[الميزانية]]-الهدايا[[#This Row],[الفعلية]]</f>
        <v>0</v>
      </c>
      <c r="G16" s="41"/>
      <c r="H16" s="42"/>
      <c r="I16" s="42"/>
      <c r="J16" s="37"/>
      <c r="K16" s="43"/>
      <c r="L16" s="100"/>
      <c r="M16" s="100"/>
      <c r="N16" s="100"/>
      <c r="O16" s="45"/>
      <c r="P16" s="88"/>
      <c r="Q16" s="88"/>
      <c r="R16" s="88"/>
      <c r="S16" s="88"/>
      <c r="T16" s="88"/>
    </row>
    <row r="17" spans="1:20" s="89" customFormat="1" ht="22.95" customHeight="1" x14ac:dyDescent="0.25">
      <c r="A17" s="59"/>
      <c r="B17" s="31"/>
      <c r="C17" s="46" t="s">
        <v>10</v>
      </c>
      <c r="D17" s="47">
        <f>SUBTOTAL(109,الهدايا[الميزانية])</f>
        <v>750</v>
      </c>
      <c r="E17" s="47">
        <f>SUBTOTAL(109,الهدايا[الفعلية])</f>
        <v>820</v>
      </c>
      <c r="F17" s="99">
        <f>SUBTOTAL(109,الهدايا[الفرق])</f>
        <v>-70</v>
      </c>
      <c r="G17" s="48"/>
      <c r="H17" s="42"/>
      <c r="I17" s="42"/>
      <c r="J17" s="37"/>
      <c r="K17" s="46" t="s">
        <v>10</v>
      </c>
      <c r="L17" s="47">
        <f>SUBTOTAL(109,الوجبات[الميزانية])</f>
        <v>0</v>
      </c>
      <c r="M17" s="47">
        <f>SUBTOTAL(109,الوجبات[الفعلية])</f>
        <v>0</v>
      </c>
      <c r="N17" s="99">
        <f>SUBTOTAL(109,الوجبات[الفرق])</f>
        <v>0</v>
      </c>
      <c r="O17" s="49"/>
      <c r="P17" s="88"/>
      <c r="Q17" s="88"/>
      <c r="R17" s="88"/>
      <c r="S17" s="88"/>
      <c r="T17" s="88"/>
    </row>
    <row r="18" spans="1:20" s="89" customFormat="1" ht="22.95" hidden="1" customHeight="1" x14ac:dyDescent="0.25">
      <c r="A18" s="59"/>
      <c r="B18" s="31"/>
      <c r="C18" s="50"/>
      <c r="D18" s="49"/>
      <c r="E18" s="49"/>
      <c r="F18" s="48"/>
      <c r="G18" s="48"/>
      <c r="H18" s="42"/>
      <c r="I18" s="42"/>
      <c r="J18" s="37"/>
      <c r="K18" s="50"/>
      <c r="L18" s="49"/>
      <c r="M18" s="49"/>
      <c r="N18" s="48"/>
      <c r="O18" s="49"/>
      <c r="P18" s="88"/>
      <c r="Q18" s="88"/>
      <c r="R18" s="88"/>
      <c r="S18" s="88"/>
      <c r="T18" s="88"/>
    </row>
    <row r="19" spans="1:20" s="89" customFormat="1" ht="66" customHeight="1" x14ac:dyDescent="0.25">
      <c r="A19" s="59"/>
      <c r="B19" s="31"/>
      <c r="C19" s="116" t="s">
        <v>11</v>
      </c>
      <c r="D19" s="116"/>
      <c r="E19" s="116"/>
      <c r="F19" s="116"/>
      <c r="G19" s="34"/>
      <c r="H19" s="51"/>
      <c r="I19" s="51"/>
      <c r="J19" s="52"/>
      <c r="K19" s="110" t="s">
        <v>31</v>
      </c>
      <c r="L19" s="110"/>
      <c r="M19" s="110"/>
      <c r="N19" s="111"/>
      <c r="O19" s="64"/>
      <c r="P19" s="88"/>
      <c r="Q19" s="88"/>
      <c r="R19" s="88"/>
      <c r="S19" s="88"/>
      <c r="T19" s="88"/>
    </row>
    <row r="20" spans="1:20" s="78" customFormat="1" ht="27" customHeight="1" x14ac:dyDescent="0.25">
      <c r="A20" s="90"/>
      <c r="B20" s="53"/>
      <c r="C20" s="54" t="s">
        <v>3</v>
      </c>
      <c r="D20" s="55" t="s">
        <v>21</v>
      </c>
      <c r="E20" s="55" t="s">
        <v>22</v>
      </c>
      <c r="F20" s="55" t="s">
        <v>23</v>
      </c>
      <c r="G20" s="91"/>
      <c r="H20" s="92"/>
      <c r="I20" s="92"/>
      <c r="J20" s="56"/>
      <c r="K20" s="57" t="s">
        <v>3</v>
      </c>
      <c r="L20" s="58" t="s">
        <v>21</v>
      </c>
      <c r="M20" s="58" t="s">
        <v>22</v>
      </c>
      <c r="N20" s="58" t="s">
        <v>23</v>
      </c>
      <c r="O20" s="93"/>
      <c r="P20" s="76"/>
      <c r="Q20" s="76"/>
      <c r="R20" s="76"/>
      <c r="S20" s="76"/>
      <c r="T20" s="76"/>
    </row>
    <row r="21" spans="1:20" s="89" customFormat="1" ht="31.95" customHeight="1" x14ac:dyDescent="0.25">
      <c r="A21" s="59"/>
      <c r="B21" s="31"/>
      <c r="C21" s="103" t="s">
        <v>12</v>
      </c>
      <c r="D21" s="41"/>
      <c r="E21" s="41"/>
      <c r="F21" s="98">
        <f>التعبئة[[#This Row],[الميزانية]]-التعبئة[[#This Row],[الفعلية]]</f>
        <v>0</v>
      </c>
      <c r="G21" s="40"/>
      <c r="H21" s="42"/>
      <c r="I21" s="42"/>
      <c r="J21" s="37"/>
      <c r="K21" s="103" t="s">
        <v>32</v>
      </c>
      <c r="L21" s="41"/>
      <c r="M21" s="41"/>
      <c r="N21" s="98">
        <f>الترفيه[[#This Row],[الميزانية]]-الترفيه[[#This Row],[الفعلية]]</f>
        <v>0</v>
      </c>
      <c r="O21" s="40"/>
      <c r="P21" s="88"/>
      <c r="Q21" s="88"/>
      <c r="R21" s="88"/>
      <c r="S21" s="88"/>
      <c r="T21" s="88"/>
    </row>
    <row r="22" spans="1:20" s="89" customFormat="1" ht="31.95" customHeight="1" x14ac:dyDescent="0.25">
      <c r="A22" s="59"/>
      <c r="B22" s="31"/>
      <c r="C22" s="103" t="s">
        <v>13</v>
      </c>
      <c r="D22" s="41"/>
      <c r="E22" s="41"/>
      <c r="F22" s="98">
        <f>التعبئة[[#This Row],[الميزانية]]-التعبئة[[#This Row],[الفعلية]]</f>
        <v>0</v>
      </c>
      <c r="G22" s="40"/>
      <c r="H22" s="42"/>
      <c r="I22" s="42"/>
      <c r="J22" s="37"/>
      <c r="K22" s="103" t="s">
        <v>30</v>
      </c>
      <c r="L22" s="41"/>
      <c r="M22" s="41"/>
      <c r="N22" s="98">
        <f>الترفيه[[#This Row],[الميزانية]]-الترفيه[[#This Row],[الفعلية]]</f>
        <v>0</v>
      </c>
      <c r="O22" s="40"/>
      <c r="P22" s="88"/>
      <c r="Q22" s="88"/>
      <c r="R22" s="88"/>
      <c r="S22" s="88"/>
      <c r="T22" s="88"/>
    </row>
    <row r="23" spans="1:20" s="89" customFormat="1" ht="31.95" customHeight="1" x14ac:dyDescent="0.25">
      <c r="A23" s="59"/>
      <c r="B23" s="31"/>
      <c r="C23" s="103" t="s">
        <v>14</v>
      </c>
      <c r="D23" s="41"/>
      <c r="E23" s="41"/>
      <c r="F23" s="98">
        <f>التعبئة[[#This Row],[الميزانية]]-التعبئة[[#This Row],[الفعلية]]</f>
        <v>0</v>
      </c>
      <c r="G23" s="40"/>
      <c r="H23" s="42"/>
      <c r="I23" s="42"/>
      <c r="J23" s="37"/>
      <c r="K23" s="103" t="s">
        <v>33</v>
      </c>
      <c r="L23" s="41"/>
      <c r="M23" s="41"/>
      <c r="N23" s="98">
        <f>الترفيه[[#This Row],[الميزانية]]-الترفيه[[#This Row],[الفعلية]]</f>
        <v>0</v>
      </c>
      <c r="O23" s="40"/>
      <c r="P23" s="88"/>
      <c r="Q23" s="88"/>
      <c r="R23" s="88"/>
      <c r="S23" s="88"/>
      <c r="T23" s="88"/>
    </row>
    <row r="24" spans="1:20" s="89" customFormat="1" ht="31.95" customHeight="1" x14ac:dyDescent="0.25">
      <c r="A24" s="59"/>
      <c r="B24" s="31"/>
      <c r="C24" s="103" t="s">
        <v>15</v>
      </c>
      <c r="D24" s="41"/>
      <c r="E24" s="41"/>
      <c r="F24" s="98">
        <f>التعبئة[[#This Row],[الميزانية]]-التعبئة[[#This Row],[الفعلية]]</f>
        <v>0</v>
      </c>
      <c r="G24" s="40"/>
      <c r="H24" s="42"/>
      <c r="I24" s="42"/>
      <c r="J24" s="37"/>
      <c r="K24" s="103" t="s">
        <v>34</v>
      </c>
      <c r="L24" s="41"/>
      <c r="M24" s="41"/>
      <c r="N24" s="98">
        <f>الترفيه[[#This Row],[الميزانية]]-الترفيه[[#This Row],[الفعلية]]</f>
        <v>0</v>
      </c>
      <c r="O24" s="40"/>
      <c r="P24" s="88"/>
      <c r="Q24" s="88"/>
      <c r="R24" s="88"/>
      <c r="S24" s="88"/>
      <c r="T24" s="88"/>
    </row>
    <row r="25" spans="1:20" s="89" customFormat="1" ht="31.95" customHeight="1" x14ac:dyDescent="0.25">
      <c r="A25" s="59"/>
      <c r="B25" s="31"/>
      <c r="C25" s="103" t="s">
        <v>16</v>
      </c>
      <c r="D25" s="41"/>
      <c r="E25" s="41"/>
      <c r="F25" s="98">
        <f>التعبئة[[#This Row],[الميزانية]]-التعبئة[[#This Row],[الفعلية]]</f>
        <v>0</v>
      </c>
      <c r="G25" s="40"/>
      <c r="H25" s="42"/>
      <c r="I25" s="42"/>
      <c r="J25" s="37"/>
      <c r="K25" s="103" t="s">
        <v>35</v>
      </c>
      <c r="L25" s="41"/>
      <c r="M25" s="41"/>
      <c r="N25" s="98">
        <f>الترفيه[[#This Row],[الميزانية]]-الترفيه[[#This Row],[الفعلية]]</f>
        <v>0</v>
      </c>
      <c r="O25" s="40"/>
      <c r="P25" s="88"/>
      <c r="Q25" s="88"/>
      <c r="R25" s="88"/>
      <c r="S25" s="88"/>
      <c r="T25" s="88"/>
    </row>
    <row r="26" spans="1:20" s="89" customFormat="1" ht="31.95" customHeight="1" x14ac:dyDescent="0.25">
      <c r="A26" s="59"/>
      <c r="B26" s="31"/>
      <c r="C26" s="103" t="s">
        <v>9</v>
      </c>
      <c r="D26" s="41"/>
      <c r="E26" s="41"/>
      <c r="F26" s="98">
        <f>التعبئة[[#This Row],[الميزانية]]-التعبئة[[#This Row],[الفعلية]]</f>
        <v>0</v>
      </c>
      <c r="G26" s="40"/>
      <c r="H26" s="42"/>
      <c r="I26" s="42"/>
      <c r="J26" s="37"/>
      <c r="K26" s="103" t="s">
        <v>36</v>
      </c>
      <c r="L26" s="41"/>
      <c r="M26" s="41"/>
      <c r="N26" s="98">
        <f>الترفيه[[#This Row],[الميزانية]]-الترفيه[[#This Row],[الفعلية]]</f>
        <v>0</v>
      </c>
      <c r="O26" s="40"/>
      <c r="P26" s="88"/>
      <c r="Q26" s="88"/>
      <c r="R26" s="88"/>
      <c r="S26" s="88"/>
      <c r="T26" s="88"/>
    </row>
    <row r="27" spans="1:20" s="89" customFormat="1" ht="31.95" customHeight="1" x14ac:dyDescent="0.25">
      <c r="A27" s="59"/>
      <c r="B27" s="31"/>
      <c r="C27" s="43"/>
      <c r="D27" s="100"/>
      <c r="E27" s="100"/>
      <c r="F27" s="100"/>
      <c r="G27" s="44"/>
      <c r="H27" s="42"/>
      <c r="I27" s="42"/>
      <c r="J27" s="37"/>
      <c r="K27" s="103" t="s">
        <v>9</v>
      </c>
      <c r="L27" s="41"/>
      <c r="M27" s="41"/>
      <c r="N27" s="98">
        <f>الترفيه[[#This Row],[الميزانية]]-الترفيه[[#This Row],[الفعلية]]</f>
        <v>0</v>
      </c>
      <c r="O27" s="40"/>
      <c r="P27" s="88"/>
      <c r="Q27" s="88"/>
      <c r="R27" s="88"/>
      <c r="S27" s="88"/>
      <c r="T27" s="88"/>
    </row>
    <row r="28" spans="1:20" s="78" customFormat="1" ht="22.95" customHeight="1" x14ac:dyDescent="0.25">
      <c r="A28" s="90"/>
      <c r="B28" s="31"/>
      <c r="C28" s="46" t="s">
        <v>10</v>
      </c>
      <c r="D28" s="47">
        <f>SUBTOTAL(109,التعبئة[الميزانية])</f>
        <v>0</v>
      </c>
      <c r="E28" s="47">
        <f>SUBTOTAL(109,التعبئة[الفعلية])</f>
        <v>0</v>
      </c>
      <c r="F28" s="99">
        <f>SUBTOTAL(109,التعبئة[الفرق])</f>
        <v>0</v>
      </c>
      <c r="G28" s="48"/>
      <c r="H28" s="59"/>
      <c r="I28" s="59"/>
      <c r="J28" s="59"/>
      <c r="K28" s="60" t="s">
        <v>10</v>
      </c>
      <c r="L28" s="101">
        <f>SUBTOTAL(109,الترفيه[الميزانية])</f>
        <v>0</v>
      </c>
      <c r="M28" s="101">
        <f>SUBTOTAL(109,الترفيه[الفعلية])</f>
        <v>0</v>
      </c>
      <c r="N28" s="102">
        <f>SUBTOTAL(109,الترفيه[الفرق])</f>
        <v>0</v>
      </c>
      <c r="O28" s="61"/>
      <c r="P28" s="76"/>
      <c r="Q28" s="76"/>
      <c r="R28" s="76"/>
      <c r="S28" s="76"/>
      <c r="T28" s="76"/>
    </row>
    <row r="29" spans="1:20" s="78" customFormat="1" ht="22.95" hidden="1" customHeight="1" x14ac:dyDescent="0.25">
      <c r="A29" s="90"/>
      <c r="B29" s="31"/>
      <c r="C29" s="50"/>
      <c r="D29" s="49"/>
      <c r="E29" s="49"/>
      <c r="F29" s="48"/>
      <c r="G29" s="48"/>
      <c r="H29" s="59"/>
      <c r="I29" s="59"/>
      <c r="J29" s="59"/>
      <c r="K29" s="62"/>
      <c r="L29" s="63"/>
      <c r="M29" s="63"/>
      <c r="N29" s="63"/>
      <c r="O29" s="61"/>
      <c r="P29" s="76"/>
      <c r="Q29" s="76"/>
      <c r="R29" s="76"/>
      <c r="S29" s="76"/>
      <c r="T29" s="76"/>
    </row>
    <row r="30" spans="1:20" s="78" customFormat="1" ht="66" customHeight="1" x14ac:dyDescent="0.25">
      <c r="A30" s="90"/>
      <c r="B30" s="31"/>
      <c r="C30" s="112" t="s">
        <v>17</v>
      </c>
      <c r="D30" s="112"/>
      <c r="E30" s="112"/>
      <c r="F30" s="112"/>
      <c r="G30" s="34"/>
      <c r="H30" s="51"/>
      <c r="I30" s="51"/>
      <c r="J30" s="52"/>
      <c r="K30" s="107" t="s">
        <v>37</v>
      </c>
      <c r="L30" s="108"/>
      <c r="M30" s="108"/>
      <c r="N30" s="109"/>
      <c r="O30" s="64"/>
      <c r="P30" s="76"/>
      <c r="Q30" s="76"/>
      <c r="R30" s="76"/>
      <c r="S30" s="76"/>
      <c r="T30" s="76"/>
    </row>
    <row r="31" spans="1:20" s="78" customFormat="1" ht="27" customHeight="1" x14ac:dyDescent="0.25">
      <c r="A31" s="90"/>
      <c r="B31" s="31"/>
      <c r="C31" s="65" t="s">
        <v>3</v>
      </c>
      <c r="D31" s="66" t="s">
        <v>21</v>
      </c>
      <c r="E31" s="66" t="s">
        <v>22</v>
      </c>
      <c r="F31" s="66" t="s">
        <v>23</v>
      </c>
      <c r="G31" s="91"/>
      <c r="H31" s="92"/>
      <c r="I31" s="92"/>
      <c r="J31" s="59"/>
      <c r="K31" s="94" t="s">
        <v>3</v>
      </c>
      <c r="L31" s="95" t="s">
        <v>21</v>
      </c>
      <c r="M31" s="95" t="s">
        <v>22</v>
      </c>
      <c r="N31" s="95" t="s">
        <v>23</v>
      </c>
      <c r="O31" s="93"/>
      <c r="P31" s="76"/>
      <c r="Q31" s="76"/>
      <c r="R31" s="76"/>
      <c r="S31" s="76"/>
      <c r="T31" s="76"/>
    </row>
    <row r="32" spans="1:20" s="89" customFormat="1" ht="31.95" customHeight="1" x14ac:dyDescent="0.25">
      <c r="A32" s="59"/>
      <c r="B32" s="31"/>
      <c r="C32" s="103" t="s">
        <v>18</v>
      </c>
      <c r="D32" s="41"/>
      <c r="E32" s="41"/>
      <c r="F32" s="98">
        <f>السفر[[#This Row],[الميزانية]]-السفر[[#This Row],[الفعلية]]</f>
        <v>0</v>
      </c>
      <c r="G32" s="41"/>
      <c r="H32" s="42"/>
      <c r="I32" s="42"/>
      <c r="J32" s="37"/>
      <c r="K32" s="103" t="s">
        <v>38</v>
      </c>
      <c r="L32" s="41"/>
      <c r="M32" s="41"/>
      <c r="N32" s="98">
        <f>مصاريف_متنوعة[[#This Row],[الميزانية]]-مصاريف_متنوعة[[#This Row],[الفعلية]]</f>
        <v>0</v>
      </c>
      <c r="O32" s="40"/>
      <c r="P32" s="88"/>
      <c r="Q32" s="88"/>
      <c r="R32" s="88"/>
      <c r="S32" s="88"/>
      <c r="T32" s="88"/>
    </row>
    <row r="33" spans="1:20" s="89" customFormat="1" ht="31.95" customHeight="1" x14ac:dyDescent="0.25">
      <c r="A33" s="59"/>
      <c r="B33" s="31"/>
      <c r="C33" s="103" t="s">
        <v>19</v>
      </c>
      <c r="D33" s="41"/>
      <c r="E33" s="41"/>
      <c r="F33" s="98">
        <f>السفر[[#This Row],[الميزانية]]-السفر[[#This Row],[الفعلية]]</f>
        <v>0</v>
      </c>
      <c r="G33" s="41"/>
      <c r="H33" s="42"/>
      <c r="I33" s="42"/>
      <c r="J33" s="37"/>
      <c r="K33" s="103" t="s">
        <v>39</v>
      </c>
      <c r="L33" s="41"/>
      <c r="M33" s="41"/>
      <c r="N33" s="98">
        <f>مصاريف_متنوعة[[#This Row],[الميزانية]]-مصاريف_متنوعة[[#This Row],[الفعلية]]</f>
        <v>0</v>
      </c>
      <c r="O33" s="40"/>
      <c r="P33" s="88"/>
      <c r="Q33" s="88"/>
      <c r="R33" s="88"/>
      <c r="S33" s="88"/>
      <c r="T33" s="88"/>
    </row>
    <row r="34" spans="1:20" s="89" customFormat="1" ht="31.95" customHeight="1" x14ac:dyDescent="0.25">
      <c r="A34" s="59"/>
      <c r="B34" s="31"/>
      <c r="C34" s="103" t="s">
        <v>20</v>
      </c>
      <c r="D34" s="41"/>
      <c r="E34" s="41"/>
      <c r="F34" s="98">
        <f>السفر[[#This Row],[الميزانية]]-السفر[[#This Row],[الفعلية]]</f>
        <v>0</v>
      </c>
      <c r="G34" s="41"/>
      <c r="H34" s="42"/>
      <c r="I34" s="42"/>
      <c r="J34" s="37"/>
      <c r="K34" s="103" t="s">
        <v>9</v>
      </c>
      <c r="L34" s="41"/>
      <c r="M34" s="41"/>
      <c r="N34" s="98">
        <f>مصاريف_متنوعة[[#This Row],[الميزانية]]-مصاريف_متنوعة[[#This Row],[الفعلية]]</f>
        <v>0</v>
      </c>
      <c r="O34" s="40"/>
      <c r="P34" s="88"/>
      <c r="Q34" s="88"/>
      <c r="R34" s="88"/>
      <c r="S34" s="88"/>
      <c r="T34" s="88"/>
    </row>
    <row r="35" spans="1:20" s="89" customFormat="1" ht="31.95" customHeight="1" x14ac:dyDescent="0.25">
      <c r="A35" s="59"/>
      <c r="B35" s="31"/>
      <c r="C35" s="103" t="s">
        <v>9</v>
      </c>
      <c r="D35" s="41"/>
      <c r="E35" s="41"/>
      <c r="F35" s="98">
        <f>السفر[[#This Row],[الميزانية]]-السفر[[#This Row],[الفعلية]]</f>
        <v>0</v>
      </c>
      <c r="G35" s="41"/>
      <c r="H35" s="42"/>
      <c r="I35" s="42"/>
      <c r="J35" s="37"/>
      <c r="K35" s="43"/>
      <c r="L35" s="44"/>
      <c r="M35" s="44"/>
      <c r="N35" s="44"/>
      <c r="O35" s="45"/>
      <c r="P35" s="88"/>
      <c r="Q35" s="88"/>
      <c r="R35" s="88"/>
      <c r="S35" s="88"/>
      <c r="T35" s="88"/>
    </row>
    <row r="36" spans="1:20" s="89" customFormat="1" ht="24" customHeight="1" x14ac:dyDescent="0.25">
      <c r="A36" s="59"/>
      <c r="B36" s="31"/>
      <c r="C36" s="46" t="s">
        <v>10</v>
      </c>
      <c r="D36" s="47">
        <f>SUBTOTAL(109,السفر[الميزانية])</f>
        <v>0</v>
      </c>
      <c r="E36" s="47">
        <f>SUBTOTAL(109,السفر[الفعلية])</f>
        <v>0</v>
      </c>
      <c r="F36" s="99">
        <f>SUBTOTAL(109,السفر[الفرق])</f>
        <v>0</v>
      </c>
      <c r="G36" s="48"/>
      <c r="H36" s="42"/>
      <c r="I36" s="42"/>
      <c r="J36" s="37"/>
      <c r="K36" s="46" t="s">
        <v>10</v>
      </c>
      <c r="L36" s="47">
        <f>SUBTOTAL(109,مصاريف_متنوعة[الميزانية])</f>
        <v>0</v>
      </c>
      <c r="M36" s="47">
        <f>SUBTOTAL(109,مصاريف_متنوعة[الفعلية])</f>
        <v>0</v>
      </c>
      <c r="N36" s="99">
        <f>SUBTOTAL(109,مصاريف_متنوعة[الفرق])</f>
        <v>0</v>
      </c>
      <c r="O36" s="49"/>
      <c r="P36" s="88"/>
      <c r="Q36" s="88"/>
      <c r="R36" s="88"/>
      <c r="S36" s="88"/>
      <c r="T36" s="88"/>
    </row>
    <row r="37" spans="1:20" s="78" customFormat="1" x14ac:dyDescent="0.25">
      <c r="A37" s="76"/>
      <c r="B37" s="67"/>
      <c r="C37" s="68"/>
      <c r="D37" s="68"/>
      <c r="E37" s="68"/>
      <c r="F37" s="68"/>
      <c r="G37" s="68"/>
      <c r="H37" s="76"/>
      <c r="I37" s="76"/>
      <c r="J37" s="69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s="78" customFormat="1" x14ac:dyDescent="0.25">
      <c r="A38" s="76"/>
      <c r="B38" s="67"/>
      <c r="C38" s="76"/>
      <c r="D38" s="76"/>
      <c r="E38" s="76"/>
      <c r="F38" s="76"/>
      <c r="G38" s="76"/>
      <c r="H38" s="76"/>
      <c r="I38" s="76"/>
      <c r="J38" s="69"/>
      <c r="K38" s="76"/>
      <c r="L38" s="76"/>
      <c r="M38" s="76"/>
      <c r="N38" s="76"/>
      <c r="O38" s="76"/>
      <c r="P38" s="76"/>
      <c r="Q38" s="76"/>
      <c r="R38" s="76"/>
      <c r="S38" s="76"/>
      <c r="T38" s="76"/>
    </row>
    <row r="39" spans="1:20" s="78" customFormat="1" x14ac:dyDescent="0.25">
      <c r="A39" s="76"/>
      <c r="B39" s="67"/>
      <c r="C39" s="76"/>
      <c r="D39" s="76"/>
      <c r="E39" s="76"/>
      <c r="F39" s="76"/>
      <c r="G39" s="76"/>
      <c r="H39" s="76"/>
      <c r="I39" s="76"/>
      <c r="J39" s="69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0" s="78" customFormat="1" x14ac:dyDescent="0.25">
      <c r="A40" s="76"/>
      <c r="B40" s="70"/>
      <c r="C40" s="76"/>
      <c r="D40" s="76"/>
      <c r="E40" s="76"/>
      <c r="F40" s="76"/>
      <c r="G40" s="76"/>
      <c r="H40" s="76"/>
      <c r="I40" s="76"/>
      <c r="J40" s="71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1:20" s="78" customFormat="1" x14ac:dyDescent="0.25">
      <c r="A41" s="76"/>
      <c r="B41" s="70"/>
      <c r="C41" s="76"/>
      <c r="D41" s="76"/>
      <c r="E41" s="76"/>
      <c r="F41" s="76"/>
      <c r="G41" s="76"/>
      <c r="H41" s="76"/>
      <c r="I41" s="76"/>
      <c r="J41" s="71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spans="1:20" s="78" customFormat="1" x14ac:dyDescent="0.25">
      <c r="A42" s="76"/>
      <c r="B42" s="70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</row>
    <row r="43" spans="1:20" s="78" customFormat="1" x14ac:dyDescent="0.25">
      <c r="A43" s="76"/>
      <c r="B43" s="70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spans="1:20" s="78" customFormat="1" x14ac:dyDescent="0.25">
      <c r="A44" s="76"/>
      <c r="B44" s="70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</row>
    <row r="45" spans="1:20" s="78" customFormat="1" x14ac:dyDescent="0.25">
      <c r="A45" s="76"/>
      <c r="B45" s="70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</row>
    <row r="46" spans="1:20" s="78" customFormat="1" x14ac:dyDescent="0.25">
      <c r="A46" s="76"/>
      <c r="B46" s="70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0" s="78" customFormat="1" x14ac:dyDescent="0.25">
      <c r="A47" s="76"/>
      <c r="B47" s="70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</row>
    <row r="48" spans="1:20" s="78" customFormat="1" x14ac:dyDescent="0.25">
      <c r="A48" s="76"/>
      <c r="B48" s="7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</row>
    <row r="49" spans="1:20" s="78" customFormat="1" x14ac:dyDescent="0.25">
      <c r="A49" s="76"/>
      <c r="B49" s="70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</row>
    <row r="50" spans="1:20" s="78" customFormat="1" x14ac:dyDescent="0.25">
      <c r="A50" s="76"/>
      <c r="B50" s="70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</row>
    <row r="51" spans="1:20" s="78" customFormat="1" x14ac:dyDescent="0.25">
      <c r="A51" s="76"/>
      <c r="B51" s="70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</row>
    <row r="52" spans="1:20" s="78" customFormat="1" x14ac:dyDescent="0.25">
      <c r="A52" s="76"/>
      <c r="B52" s="70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</row>
    <row r="53" spans="1:20" s="78" customFormat="1" x14ac:dyDescent="0.25">
      <c r="A53" s="76"/>
      <c r="B53" s="70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</row>
    <row r="54" spans="1:20" s="78" customFormat="1" x14ac:dyDescent="0.25">
      <c r="A54" s="76"/>
      <c r="B54" s="70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0" s="78" customFormat="1" x14ac:dyDescent="0.25">
      <c r="A55" s="76"/>
      <c r="B55" s="70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</row>
    <row r="56" spans="1:20" s="78" customFormat="1" x14ac:dyDescent="0.25">
      <c r="A56" s="76"/>
      <c r="B56" s="70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spans="1:20" s="78" customFormat="1" x14ac:dyDescent="0.25">
      <c r="A57" s="76"/>
      <c r="B57" s="7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1:20" s="78" customFormat="1" x14ac:dyDescent="0.25">
      <c r="A58" s="76"/>
      <c r="B58" s="70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</row>
  </sheetData>
  <mergeCells count="8">
    <mergeCell ref="K3:L3"/>
    <mergeCell ref="C1:H6"/>
    <mergeCell ref="K30:N30"/>
    <mergeCell ref="K19:N19"/>
    <mergeCell ref="C30:F30"/>
    <mergeCell ref="C9:F9"/>
    <mergeCell ref="K9:N9"/>
    <mergeCell ref="C19:F19"/>
  </mergeCells>
  <phoneticPr fontId="1" type="noConversion"/>
  <conditionalFormatting sqref="N11:O11">
    <cfRule type="iconSet" priority="33">
      <iconSet iconSet="3Signs">
        <cfvo type="percent" val="0"/>
        <cfvo type="num" val="-20"/>
        <cfvo type="num" val="0"/>
      </iconSet>
    </cfRule>
  </conditionalFormatting>
  <conditionalFormatting sqref="N28:O29 F11:I11">
    <cfRule type="iconSet" priority="34">
      <iconSet iconSet="3Signs">
        <cfvo type="percent" val="0"/>
        <cfvo type="num" val="-20"/>
        <cfvo type="num" val="0"/>
      </iconSet>
    </cfRule>
  </conditionalFormatting>
  <conditionalFormatting sqref="F11:I11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N11:O11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N28:O29">
    <cfRule type="iconSet" priority="39">
      <iconSet iconSet="3Symbols2">
        <cfvo type="percent" val="0"/>
        <cfvo type="percent" val="33"/>
        <cfvo type="percent" val="67"/>
      </iconSet>
    </cfRule>
  </conditionalFormatting>
  <conditionalFormatting sqref="F12:I16">
    <cfRule type="iconSet" priority="8">
      <iconSet iconSet="3Signs">
        <cfvo type="percent" val="0"/>
        <cfvo type="num" val="-20"/>
        <cfvo type="num" val="0"/>
      </iconSet>
    </cfRule>
  </conditionalFormatting>
  <conditionalFormatting sqref="F12:I16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F21:I26 H27:I27 F28:G29 F17:I18 F32:I36">
    <cfRule type="iconSet" priority="4">
      <iconSet iconSet="3Signs">
        <cfvo type="percent" val="0"/>
        <cfvo type="num" val="-20"/>
        <cfvo type="num" val="0"/>
      </iconSet>
    </cfRule>
  </conditionalFormatting>
  <conditionalFormatting sqref="F21:I26 H27:I27 F28:G29 F17:I18 F32:I36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N36:O36 N21:O27 N32:O34">
    <cfRule type="iconSet" priority="46">
      <iconSet iconSet="3Signs">
        <cfvo type="percent" val="0"/>
        <cfvo type="num" val="-20"/>
        <cfvo type="num" val="0"/>
      </iconSet>
    </cfRule>
  </conditionalFormatting>
  <conditionalFormatting sqref="N36:O36 N21:O27 N32:O34">
    <cfRule type="iconSet" priority="48">
      <iconSet iconSet="3Symbols2">
        <cfvo type="percent" val="0"/>
        <cfvo type="percent" val="33"/>
        <cfvo type="percent" val="67"/>
      </iconSet>
    </cfRule>
  </conditionalFormatting>
  <conditionalFormatting sqref="N6:O7">
    <cfRule type="cellIs" dxfId="78" priority="49" operator="greaterThan">
      <formula>SUM(N3-N4)</formula>
    </cfRule>
  </conditionalFormatting>
  <conditionalFormatting sqref="N17:O18 N12:O15">
    <cfRule type="iconSet" priority="52">
      <iconSet iconSet="3Signs">
        <cfvo type="percent" val="0"/>
        <cfvo type="num" val="-20"/>
        <cfvo type="num" val="0"/>
      </iconSet>
    </cfRule>
  </conditionalFormatting>
  <conditionalFormatting sqref="N17:O18 N12:O15">
    <cfRule type="iconSet" priority="55">
      <iconSet iconSet="3Symbols2">
        <cfvo type="percent" val="0"/>
        <cfvo type="percent" val="33"/>
        <cfvo type="percent" val="67"/>
      </iconSet>
    </cfRule>
  </conditionalFormatting>
  <dataValidations disablePrompts="1" count="7">
    <dataValidation allowBlank="1" showInputMessage="1" showErrorMessage="1" prompt="يوجد عنوان ورقة العمل هذه في الخلية الموجودة على اليسار." sqref="B1" xr:uid="{910186F6-1F47-4F51-B33F-C6B8249951CD}"/>
    <dataValidation allowBlank="1" showInputMessage="1" showErrorMessage="1" prompt="يتم حساب ميزانية العطلة تلقائياً في الخلية K3." sqref="B2" xr:uid="{4CFCCDDD-3B50-4285-8D82-CB925311D3FC}"/>
    <dataValidation allowBlank="1" showInputMessage="1" showErrorMessage="1" prompt="يتم حساب الإنفاق الفعلي المستحق في الخلية K4." sqref="B3" xr:uid="{CAE984E3-A438-484F-B271-3A6FCFB093E8}"/>
    <dataValidation allowBlank="1" showInputMessage="1" showErrorMessage="1" prompt="يتم حساب الفرق تلقائياً في الخلية K5. التعليمات التالية موجودة في الخلية A7." sqref="B4" xr:uid="{B84326C6-7E37-4004-BC3A-4D08FBF287AD}"/>
    <dataValidation allowBlank="1" showInputMessage="1" showErrorMessage="1" prompt="ملصق الهدايا موجود في الخلية C9 وتسمية وجبات العطلات في الخلية K7." sqref="A9" xr:uid="{650F19BC-03D9-4477-A64C-770A9CE2AC64}"/>
    <dataValidation allowBlank="1" showInputMessage="1" showErrorMessage="1" prompt="توجد تسمية الحزمة في الخلية C19 وتسمية الترفيه في الخلية K19." sqref="A19" xr:uid="{25669FBB-C79A-40FC-A4B3-FBF75C92A3BA}"/>
    <dataValidation allowBlank="1" showInputMessage="1" showErrorMessage="1" prompt="توجد تسمية السفر في الخلية C30 وتسمية متنوعة في الخلية K30." sqref="A30" xr:uid="{1FEF2905-C0BD-4C8E-993D-DFD0DEA25B65}"/>
  </dataValidations>
  <pageMargins left="0.5" right="0.5" top="0.5" bottom="0.5" header="0.5" footer="0.5"/>
  <pageSetup paperSize="9" orientation="landscape" horizontalDpi="4294967292" r:id="rId1"/>
  <headerFooter alignWithMargins="0"/>
  <ignoredErrors>
    <ignoredError sqref="F13:F16 N11:N14 N21:N27 F21:F26 F32:F33 F35" emptyCellReference="1"/>
    <ignoredError sqref="N6" evalError="1"/>
  </ignoredErrors>
  <tableParts count="6">
    <tablePart r:id="rId2"/>
    <tablePart r:id="rId3"/>
    <tablePart r:id="rId4"/>
    <tablePart r:id="rId5"/>
    <tablePart r:id="rId6"/>
    <tablePart r:id="rId7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D24677CE-50B1-4FAA-B60A-E224F445720C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58AA162A-61C0-49D4-A803-5F1D9636F7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5FFC9D78-DCA0-4C54-8C68-6F9491076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TM16410204</ap:Template>
  <ap:TotalTime>0</ap:TotalTime>
  <ap:DocSecurity>0</ap:DocSecurity>
  <ap:ScaleCrop>false</ap:ScaleCrop>
  <ap:HeadingPairs>
    <vt:vector baseType="variant" size="2">
      <vt:variant>
        <vt:lpstr>أوراق العمل</vt:lpstr>
      </vt:variant>
      <vt:variant>
        <vt:i4>2</vt:i4>
      </vt:variant>
    </vt:vector>
  </ap:HeadingPairs>
  <ap:TitlesOfParts>
    <vt:vector baseType="lpstr" size="2">
      <vt:lpstr>بدء استخدام</vt:lpstr>
      <vt:lpstr>مخطط موازنة الإجازات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2022-02-14T06:52:55Z</dcterms:created>
  <dcterms:modified xsi:type="dcterms:W3CDTF">2022-05-30T05:39:07Z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