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calcChain.xml" ContentType="application/vnd.openxmlformats-officedocument.spreadsheetml.calcChain+xml"/>
  <Override PartName="/xl/worksheets/sheet22.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3"/>
  <workbookPr/>
  <mc:AlternateContent xmlns:mc="http://schemas.openxmlformats.org/markup-compatibility/2006">
    <mc:Choice Requires="x15">
      <x15ac:absPath xmlns:x15ac="http://schemas.microsoft.com/office/spreadsheetml/2010/11/ac" url="C:\Users\admin\Desktop\ar-SA\"/>
    </mc:Choice>
  </mc:AlternateContent>
  <xr:revisionPtr revIDLastSave="0" documentId="13_ncr:1_{74019E16-334E-4A20-9D99-1C79FF0240DD}" xr6:coauthVersionLast="47" xr6:coauthVersionMax="47" xr10:uidLastSave="{00000000-0000-0000-0000-000000000000}"/>
  <bookViews>
    <workbookView xWindow="-108" yWindow="-108" windowWidth="30864" windowHeight="15336" xr2:uid="{00000000-000D-0000-FFFF-FFFF00000000}"/>
  </bookViews>
  <sheets>
    <sheet name="البدء" sheetId="3" r:id="rId1"/>
    <sheet name="هدية الميزانية والمتعقب" sheetId="1" r:id="rId2"/>
    <sheet name="البيانات" sheetId="2" state="hidden" r:id="rId3"/>
  </sheets>
  <definedNames>
    <definedName name="_xlnm.Print_Titles" localSheetId="1">'هدية الميزانية والمتعقب'!$5:$5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2" l="1"/>
  <c r="H12" i="2"/>
  <c r="H11" i="2"/>
  <c r="H10" i="2"/>
  <c r="H9" i="2"/>
  <c r="H8" i="2"/>
  <c r="H7" i="2"/>
  <c r="H6" i="2"/>
  <c r="H5" i="2"/>
  <c r="H4" i="2"/>
  <c r="H3" i="2"/>
  <c r="H2" i="2"/>
  <c r="G13" i="2"/>
  <c r="F13" i="2"/>
  <c r="G12" i="2"/>
  <c r="F12" i="2"/>
  <c r="G11" i="2"/>
  <c r="F11" i="2"/>
  <c r="G10" i="2"/>
  <c r="F10" i="2"/>
  <c r="G9" i="2"/>
  <c r="F9" i="2"/>
  <c r="G8" i="2"/>
  <c r="F8" i="2"/>
  <c r="G7" i="2"/>
  <c r="F7" i="2"/>
  <c r="G6" i="2"/>
  <c r="F6" i="2"/>
  <c r="G5" i="2"/>
  <c r="F5" i="2"/>
  <c r="G4" i="2"/>
  <c r="F4" i="2"/>
  <c r="G3" i="2"/>
  <c r="F3" i="2"/>
  <c r="G2" i="2"/>
  <c r="F2" i="2"/>
  <c r="E13" i="2"/>
  <c r="E12" i="2"/>
  <c r="E11" i="2"/>
  <c r="E10" i="2"/>
  <c r="E9" i="2"/>
  <c r="E8" i="2"/>
  <c r="E7" i="2"/>
  <c r="E6" i="2"/>
  <c r="E5" i="2"/>
  <c r="E4" i="2"/>
  <c r="E3" i="2"/>
  <c r="E2" i="2"/>
</calcChain>
</file>

<file path=xl/sharedStrings.xml><?xml version="1.0" encoding="utf-8"?>
<sst xmlns="http://schemas.openxmlformats.org/spreadsheetml/2006/main" count="117" uniqueCount="73">
  <si>
    <t>حول القالب</t>
  </si>
  <si>
    <t>استخدم هذا القالب لتسجيل مشترياتك من الهدايا وتتبعها مقابل الميزانية.</t>
  </si>
  <si>
    <t>أدخل في الجدول أسماء العائلة والأصدقاء، وعناصر الهدايا، والمبالغ المدرجة في الميزانية والمنفقة، والملاحظات، وحدد المناسبة والشهر.</t>
  </si>
  <si>
    <t>يتم تحديث الرسم البياني الشهري بشكل تلقائي.</t>
  </si>
  <si>
    <t>ملاحظة: </t>
  </si>
  <si>
    <t>تم توفير إرشادات إضافية في العمود A في ورقة عمل "مخطط ميزانية العطلة". تم إخفاء هذا النص عن قصد. لإزالة النص، حدد العمود A، ثم حدد "حذف". لإظهار النص، حدد العمود A، ثم قم بتغيير لون الخط.</t>
  </si>
  <si>
    <t>لمعرفة المزيد حول الجدول، اضغط على SHIFT ثم F10 ضمن جدول وحدد الخيار "جدول"، ثم حدد "النص البديل".</t>
  </si>
  <si>
    <t>قم بإنشاء ميزانية ومتعقب للهدايا الشخصية في ورقة العمل هذه. يوجد عنوان ورقة العمل هذه في الخلية على اليسار وتلميح المعلومات في الخلية F1. توجد تعليمات مفيدة حول كيفية استخدام ورقة العمل هذه في الخلايا الموجودة في هذا العمود.</t>
  </si>
  <si>
    <t>توجد تسمية النظرة العامة الشهرية في الخلية على اليمين وتلميح في الخلية D2.</t>
  </si>
  <si>
    <t>يوجد مخطط عمودي للمبالغ المدرجة في الميزانية مع تراكب مخطط خطي للمبلغ المنفق في الخلية على اليمين.</t>
  </si>
  <si>
    <t>ميزانية الهدايا وملصق المقتفي في الخلية على اليمين.</t>
  </si>
  <si>
    <t>أدخل التفاصيل في جدول تعقب الميزانية بدءاً من الخلية على اليمين.</t>
  </si>
  <si>
    <t>ميزانية الهدايا والمتعقب</t>
  </si>
  <si>
    <t>نظرة عامة للشهر</t>
  </si>
  <si>
    <t>يوجد مخطط عمودي للمبالغ المدرجة في الميزانية مع تراكب مخطط خطي للمبلغ المنفق في الخلية.</t>
  </si>
  <si>
    <t>الشخص</t>
  </si>
  <si>
    <t>الاسم 1</t>
  </si>
  <si>
    <t>الاسم 2</t>
  </si>
  <si>
    <t>الاسم 3</t>
  </si>
  <si>
    <t>الاسم 4</t>
  </si>
  <si>
    <t>الاسم 5</t>
  </si>
  <si>
    <t>مناسبة</t>
  </si>
  <si>
    <t>أعياد ميلاد</t>
  </si>
  <si>
    <t>احتفالات الذكرى السنوية</t>
  </si>
  <si>
    <t>أيام الإجازات</t>
  </si>
  <si>
    <t>حفلات الزفاف</t>
  </si>
  <si>
    <t>استخدم الرسم البياني لإلقاء نظرة على الأشهر القادمة من أجل التخطيط للمستقبل. سجل مشترياتك لتتبعها مقابل ميزانيتك.</t>
  </si>
  <si>
    <t>الشهر</t>
  </si>
  <si>
    <t>يونيو</t>
  </si>
  <si>
    <t>أبريل</t>
  </si>
  <si>
    <t>يوليو</t>
  </si>
  <si>
    <t>يناير</t>
  </si>
  <si>
    <t>المبلغ
المدرجة في الميزانية</t>
  </si>
  <si>
    <t>املأ قدر ما تستطيع في بداية كل عام جديد. أدخل أسماء العائلة والأصدقاء، وحدد مناسبة الهدية، وحدد شهر الحدث، واكتب المبلغ الذي تريد إنفاقه. قد يظهر كل شخص عدة مرات داخل الطاولة لكل مناسبة مختلفة (عيد ميلاد، عطلة، حفلة هدايا، إلخ).</t>
  </si>
  <si>
    <t>المبلغ
ما تم إنفاقه</t>
  </si>
  <si>
    <t>هدية</t>
  </si>
  <si>
    <t>الأحذية</t>
  </si>
  <si>
    <t>قطة</t>
  </si>
  <si>
    <t>سماعات رأس</t>
  </si>
  <si>
    <t>اللعبة</t>
  </si>
  <si>
    <t>مزهرية من الكريستال</t>
  </si>
  <si>
    <t>ارتباط إلى هدية</t>
  </si>
  <si>
    <t>البائع</t>
  </si>
  <si>
    <t>في المتجر
عبر الإنترنت</t>
  </si>
  <si>
    <t>عبر الإنترنت</t>
  </si>
  <si>
    <t>في المتجر</t>
  </si>
  <si>
    <t>هل تم الشراء؟</t>
  </si>
  <si>
    <t>نعم</t>
  </si>
  <si>
    <t>لا</t>
  </si>
  <si>
    <t>هل تريدها مغلّفة؟</t>
  </si>
  <si>
    <t>هل تم التسليم؟</t>
  </si>
  <si>
    <t>ملاحظات</t>
  </si>
  <si>
    <t>6/16، تذاكر فيلم</t>
  </si>
  <si>
    <t>لقد ذكر أنه يحب الكلاب</t>
  </si>
  <si>
    <t>ممتلكات السكن</t>
  </si>
  <si>
    <t>المناسبات</t>
  </si>
  <si>
    <t>حفلات هدايا الزواج</t>
  </si>
  <si>
    <t>الاحتفال بالمولود</t>
  </si>
  <si>
    <t>حفلات التخرج</t>
  </si>
  <si>
    <t>أخرى</t>
  </si>
  <si>
    <t>التاريخ</t>
  </si>
  <si>
    <t>فبراير</t>
  </si>
  <si>
    <t>مارس</t>
  </si>
  <si>
    <t>مايو</t>
  </si>
  <si>
    <t>أغسطس</t>
  </si>
  <si>
    <t>سبتمبر</t>
  </si>
  <si>
    <t>أكتوبر</t>
  </si>
  <si>
    <t>نوفمبر</t>
  </si>
  <si>
    <t>ديسمبر</t>
  </si>
  <si>
    <t>المبلغ المخصص للميزانية
أعياد ميلاد</t>
  </si>
  <si>
    <t>المبلغ المخصص للميزانية
أيام الإجازات</t>
  </si>
  <si>
    <t>المبلغ المخصص للميزانية
أخرى</t>
  </si>
  <si>
    <t>المبلغ المُنفق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</si>
</sst>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quot;ر.س.‏&quot;\ #,##0_-"/>
  </numFmts>
  <fonts count="26" x14ac:knownFonts="1">
    <font>
      <sz val="10"/>
      <color theme="3"/>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0"/>
      <color theme="3"/>
      <name val="Tahoma"/>
      <family val="2"/>
    </font>
    <font>
      <i/>
      <sz val="11"/>
      <color rgb="FF7F7F7F"/>
      <name val="Tahoma"/>
      <family val="2"/>
    </font>
    <font>
      <sz val="11"/>
      <color rgb="FF006100"/>
      <name val="Tahoma"/>
      <family val="2"/>
    </font>
    <font>
      <b/>
      <sz val="16"/>
      <color theme="1" tint="0.14993743705557422"/>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24"/>
      <color theme="3"/>
      <name val="Tahoma"/>
      <family val="2"/>
    </font>
    <font>
      <b/>
      <sz val="11"/>
      <color theme="1"/>
      <name val="Tahoma"/>
      <family val="2"/>
    </font>
    <font>
      <sz val="11"/>
      <color rgb="FFFF0000"/>
      <name val="Tahoma"/>
      <family val="2"/>
    </font>
    <font>
      <sz val="16"/>
      <color theme="0"/>
      <name val="Tahoma"/>
      <family val="2"/>
    </font>
    <font>
      <sz val="11"/>
      <color theme="3"/>
      <name val="Tahoma"/>
      <family val="2"/>
    </font>
    <font>
      <sz val="20"/>
      <color theme="4"/>
      <name val="Tahoma"/>
      <family val="2"/>
    </font>
    <font>
      <sz val="10"/>
      <color theme="0"/>
      <name val="Tahoma"/>
      <family val="2"/>
    </font>
    <font>
      <b/>
      <sz val="10"/>
      <color theme="0"/>
      <name val="Tahoma"/>
      <family val="2"/>
    </font>
    <font>
      <sz val="10"/>
      <color theme="1" tint="0.14999847407452621"/>
      <name val="Tahoma"/>
      <family val="2"/>
    </font>
    <font>
      <b/>
      <sz val="9"/>
      <color theme="3"/>
      <name val="Tahoma"/>
      <family val="2"/>
    </font>
  </fonts>
  <fills count="35">
    <fill>
      <patternFill patternType="none"/>
    </fill>
    <fill>
      <patternFill patternType="gray125"/>
    </fill>
    <fill>
      <patternFill patternType="solid">
        <fgColor theme="3"/>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3"/>
      </right>
      <top/>
      <bottom/>
      <diagonal/>
    </border>
    <border>
      <left/>
      <right/>
      <top style="thin">
        <color theme="7"/>
      </top>
      <bottom style="thin">
        <color theme="7"/>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theme="3"/>
      </left>
      <right/>
      <top/>
      <bottom/>
      <diagonal/>
    </border>
  </borders>
  <cellStyleXfs count="47">
    <xf numFmtId="0" fontId="0" fillId="0" borderId="0">
      <alignment horizontal="left" indent="1" readingOrder="2"/>
    </xf>
    <xf numFmtId="0" fontId="16" fillId="0" borderId="0" applyNumberFormat="0" applyFill="0" applyBorder="0" applyProtection="0">
      <alignment horizontal="left" vertical="center" indent="2" readingOrder="2"/>
    </xf>
    <xf numFmtId="0" fontId="9" fillId="0" borderId="0" applyNumberFormat="0" applyFill="0" applyProtection="0">
      <alignment horizontal="left" vertical="center" indent="2" readingOrder="2"/>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12" fillId="7" borderId="5" applyNumberFormat="0" applyAlignment="0" applyProtection="0"/>
    <xf numFmtId="0" fontId="15" fillId="8" borderId="6" applyNumberFormat="0" applyAlignment="0" applyProtection="0"/>
    <xf numFmtId="0" fontId="4" fillId="8" borderId="5" applyNumberFormat="0" applyAlignment="0" applyProtection="0"/>
    <xf numFmtId="0" fontId="13" fillId="0" borderId="7" applyNumberFormat="0" applyFill="0" applyAlignment="0" applyProtection="0"/>
    <xf numFmtId="0" fontId="5" fillId="9" borderId="8" applyNumberFormat="0" applyAlignment="0" applyProtection="0"/>
    <xf numFmtId="0" fontId="18" fillId="0" borderId="0" applyNumberFormat="0" applyFill="0" applyBorder="0" applyAlignment="0" applyProtection="0"/>
    <xf numFmtId="0" fontId="6" fillId="10" borderId="9" applyNumberFormat="0" applyFont="0" applyAlignment="0" applyProtection="0"/>
    <xf numFmtId="0" fontId="7" fillId="0" borderId="0" applyNumberFormat="0" applyFill="0" applyBorder="0" applyAlignment="0" applyProtection="0"/>
    <xf numFmtId="0" fontId="17" fillId="0" borderId="10"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alignment horizontal="left" indent="1" readingOrder="2"/>
    </xf>
    <xf numFmtId="0" fontId="0" fillId="0" borderId="0" xfId="0" applyAlignment="1">
      <alignment horizontal="right" indent="1" readingOrder="2"/>
    </xf>
    <xf numFmtId="0" fontId="19" fillId="3" borderId="0" xfId="0" applyFont="1" applyFill="1" applyAlignment="1">
      <alignment horizontal="center" vertical="center" readingOrder="2"/>
    </xf>
    <xf numFmtId="0" fontId="20" fillId="0" borderId="0" xfId="0" applyFont="1" applyAlignment="1">
      <alignment horizontal="right" vertical="center" wrapText="1" readingOrder="2"/>
    </xf>
    <xf numFmtId="0" fontId="11" fillId="0" borderId="0" xfId="0" applyFont="1" applyAlignment="1">
      <alignment horizontal="right" vertical="center" wrapText="1" readingOrder="2"/>
    </xf>
    <xf numFmtId="0" fontId="2" fillId="0" borderId="0" xfId="0" applyFont="1" applyAlignment="1">
      <alignment horizontal="right" vertical="center" wrapText="1" readingOrder="2"/>
    </xf>
    <xf numFmtId="0" fontId="21" fillId="0" borderId="0" xfId="1" applyFont="1" applyBorder="1" applyAlignment="1">
      <alignment horizontal="right" vertical="center" indent="2" readingOrder="2"/>
    </xf>
    <xf numFmtId="0" fontId="22" fillId="0" borderId="0" xfId="0" applyFont="1" applyAlignment="1">
      <alignment horizontal="right" wrapText="1" readingOrder="2"/>
    </xf>
    <xf numFmtId="0" fontId="2" fillId="0" borderId="0" xfId="0" applyFont="1" applyAlignment="1">
      <alignment horizontal="right" wrapText="1" readingOrder="2"/>
    </xf>
    <xf numFmtId="0" fontId="23" fillId="2" borderId="0" xfId="0" applyFont="1" applyFill="1" applyAlignment="1">
      <alignment horizontal="right" vertical="center" indent="1" readingOrder="2"/>
    </xf>
    <xf numFmtId="0" fontId="23" fillId="2" borderId="0" xfId="0" applyFont="1" applyFill="1" applyAlignment="1">
      <alignment horizontal="right" vertical="center" wrapText="1" indent="1" readingOrder="2"/>
    </xf>
    <xf numFmtId="0" fontId="22" fillId="0" borderId="0" xfId="0" applyFont="1" applyAlignment="1">
      <alignment horizontal="right" readingOrder="2"/>
    </xf>
    <xf numFmtId="0" fontId="24" fillId="0" borderId="2" xfId="0" applyFont="1" applyBorder="1" applyAlignment="1">
      <alignment horizontal="right" vertical="center" wrapText="1" indent="1" readingOrder="2"/>
    </xf>
    <xf numFmtId="0" fontId="24" fillId="0" borderId="2" xfId="0" applyFont="1" applyBorder="1" applyAlignment="1">
      <alignment horizontal="right" vertical="center" indent="1" readingOrder="2"/>
    </xf>
    <xf numFmtId="166" fontId="24" fillId="0" borderId="2" xfId="0" applyNumberFormat="1" applyFont="1" applyBorder="1" applyAlignment="1">
      <alignment horizontal="right" vertical="center" indent="1" readingOrder="2"/>
    </xf>
    <xf numFmtId="0" fontId="25" fillId="0" borderId="0" xfId="0" applyFont="1" applyAlignment="1">
      <alignment horizontal="right" indent="1" readingOrder="2"/>
    </xf>
    <xf numFmtId="0" fontId="25" fillId="0" borderId="0" xfId="0" applyFont="1" applyAlignment="1">
      <alignment horizontal="right" wrapText="1" indent="1" readingOrder="2"/>
    </xf>
    <xf numFmtId="0" fontId="25" fillId="0" borderId="0" xfId="0" applyFont="1" applyAlignment="1">
      <alignment horizontal="left" wrapText="1" indent="1" readingOrder="2"/>
    </xf>
    <xf numFmtId="166" fontId="0" fillId="0" borderId="0" xfId="0" applyNumberFormat="1" applyAlignment="1">
      <alignment horizontal="right" indent="1" readingOrder="2"/>
    </xf>
    <xf numFmtId="166" fontId="0" fillId="0" borderId="0" xfId="0" applyNumberFormat="1" applyAlignment="1">
      <alignment horizontal="left" indent="1" readingOrder="2"/>
    </xf>
    <xf numFmtId="0" fontId="0" fillId="0" borderId="0" xfId="0" applyFont="1" applyAlignment="1">
      <alignment horizontal="right" indent="1" readingOrder="2"/>
    </xf>
    <xf numFmtId="0" fontId="0" fillId="0" borderId="0" xfId="0" applyFont="1">
      <alignment horizontal="left" indent="1" readingOrder="2"/>
    </xf>
    <xf numFmtId="0" fontId="16" fillId="0" borderId="0" xfId="1" applyFont="1" applyBorder="1" applyAlignment="1">
      <alignment horizontal="right" vertical="center" indent="2" readingOrder="2"/>
    </xf>
    <xf numFmtId="0" fontId="16" fillId="0" borderId="1" xfId="1" applyFont="1" applyBorder="1" applyAlignment="1">
      <alignment horizontal="right" vertical="center" indent="2" readingOrder="2"/>
    </xf>
    <xf numFmtId="0" fontId="0" fillId="0" borderId="11" xfId="0" applyFont="1" applyBorder="1" applyAlignment="1">
      <alignment horizontal="right" vertical="center" wrapText="1" indent="2" readingOrder="2"/>
    </xf>
    <xf numFmtId="0" fontId="0" fillId="0" borderId="0" xfId="0" applyFont="1" applyAlignment="1">
      <alignment horizontal="right" vertical="center" wrapText="1" indent="2" readingOrder="2"/>
    </xf>
    <xf numFmtId="0" fontId="9" fillId="0" borderId="0" xfId="2" applyFont="1" applyAlignment="1">
      <alignment horizontal="right" vertical="center" indent="2" readingOrder="2"/>
    </xf>
    <xf numFmtId="0" fontId="0" fillId="0" borderId="0" xfId="0" applyFont="1" applyAlignment="1">
      <alignment horizontal="right" vertical="center" indent="1" readingOrder="2"/>
    </xf>
    <xf numFmtId="0" fontId="0" fillId="0" borderId="0" xfId="0" applyFont="1" applyAlignment="1">
      <alignment horizontal="right" vertical="center" wrapText="1" indent="2" readingOrder="2"/>
    </xf>
    <xf numFmtId="0" fontId="0" fillId="0" borderId="0" xfId="0" applyFont="1" applyAlignment="1">
      <alignment horizontal="center" readingOrder="2"/>
    </xf>
    <xf numFmtId="0" fontId="22" fillId="0" borderId="0" xfId="0" applyFont="1" applyAlignment="1">
      <alignment horizontal="left"/>
    </xf>
  </cellXfs>
  <cellStyles count="47">
    <cellStyle name="20% - تمييز1" xfId="24" builtinId="30" customBuiltin="1"/>
    <cellStyle name="20% - تمييز2" xfId="28" builtinId="34" customBuiltin="1"/>
    <cellStyle name="20% - تمييز3" xfId="32" builtinId="38" customBuiltin="1"/>
    <cellStyle name="20% - تمييز4" xfId="36" builtinId="42" customBuiltin="1"/>
    <cellStyle name="20% - تمييز5" xfId="40" builtinId="46" customBuiltin="1"/>
    <cellStyle name="20% - تمييز6" xfId="44" builtinId="50" customBuiltin="1"/>
    <cellStyle name="40% - تمييز1" xfId="25" builtinId="31" customBuiltin="1"/>
    <cellStyle name="40% - تمييز2" xfId="29" builtinId="35" customBuiltin="1"/>
    <cellStyle name="40% - تمييز3" xfId="33" builtinId="39" customBuiltin="1"/>
    <cellStyle name="40% - تمييز4" xfId="37" builtinId="43" customBuiltin="1"/>
    <cellStyle name="40% - تمييز5" xfId="41" builtinId="47" customBuiltin="1"/>
    <cellStyle name="40% - تمييز6" xfId="45" builtinId="51" customBuiltin="1"/>
    <cellStyle name="60% - تمييز1" xfId="26" builtinId="32" customBuiltin="1"/>
    <cellStyle name="60% - تمييز2" xfId="30" builtinId="36" customBuiltin="1"/>
    <cellStyle name="60% - تمييز3" xfId="34" builtinId="40" customBuiltin="1"/>
    <cellStyle name="60% - تمييز4" xfId="38" builtinId="44" customBuiltin="1"/>
    <cellStyle name="60% - تمييز5" xfId="42" builtinId="48" customBuiltin="1"/>
    <cellStyle name="60% - تمييز6" xfId="46" builtinId="52" customBuiltin="1"/>
    <cellStyle name="Comma" xfId="3" builtinId="3" customBuiltin="1"/>
    <cellStyle name="Comma [0]" xfId="4" builtinId="6" customBuiltin="1"/>
    <cellStyle name="Currency" xfId="5" builtinId="4" customBuiltin="1"/>
    <cellStyle name="Currency [0]" xfId="6" builtinId="7" customBuiltin="1"/>
    <cellStyle name="Percent" xfId="7" builtinId="5" customBuiltin="1"/>
    <cellStyle name="إخراج" xfId="15" builtinId="21" customBuiltin="1"/>
    <cellStyle name="إدخال" xfId="14" builtinId="20" customBuiltin="1"/>
    <cellStyle name="الإجمالي" xfId="22" builtinId="25" customBuiltin="1"/>
    <cellStyle name="تمييز1" xfId="23" builtinId="29" customBuiltin="1"/>
    <cellStyle name="تمييز2" xfId="27" builtinId="33" customBuiltin="1"/>
    <cellStyle name="تمييز3" xfId="31" builtinId="37" customBuiltin="1"/>
    <cellStyle name="تمييز4" xfId="35" builtinId="41" customBuiltin="1"/>
    <cellStyle name="تمييز5" xfId="39" builtinId="45" customBuiltin="1"/>
    <cellStyle name="تمييز6" xfId="43" builtinId="49" customBuiltin="1"/>
    <cellStyle name="جيد" xfId="11" builtinId="26" customBuiltin="1"/>
    <cellStyle name="حساب" xfId="16" builtinId="22" customBuiltin="1"/>
    <cellStyle name="خلية تدقيق" xfId="18" builtinId="23" customBuiltin="1"/>
    <cellStyle name="خلية مرتبطة" xfId="17" builtinId="24" customBuiltin="1"/>
    <cellStyle name="سيئ" xfId="12" builtinId="27" customBuiltin="1"/>
    <cellStyle name="عادي" xfId="0" builtinId="0" customBuiltin="1"/>
    <cellStyle name="عنوان" xfId="1" builtinId="15" customBuiltin="1"/>
    <cellStyle name="عنوان 1" xfId="2" builtinId="16" customBuiltin="1"/>
    <cellStyle name="عنوان 2" xfId="8" builtinId="17" customBuiltin="1"/>
    <cellStyle name="عنوان 3" xfId="9" builtinId="18" customBuiltin="1"/>
    <cellStyle name="عنوان 4" xfId="10" builtinId="19" customBuiltin="1"/>
    <cellStyle name="محايد" xfId="13" builtinId="28" customBuiltin="1"/>
    <cellStyle name="ملاحظة" xfId="20" builtinId="10" customBuiltin="1"/>
    <cellStyle name="نص تحذير" xfId="19" builtinId="11" customBuiltin="1"/>
    <cellStyle name="نص توضيحي" xfId="21" builtinId="53" customBuiltin="1"/>
  </cellStyles>
  <dxfs count="44">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1"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numFmt numFmtId="166" formatCode="&quot;ر.س.‏&quot;\ #,##0_-"/>
      <alignment horizontal="right" vertical="center" textRotation="0" wrapText="0" indent="1" justifyLastLine="0" shrinkToFit="0" readingOrder="2"/>
      <border diagonalUp="0" diagonalDown="0" outline="0">
        <left/>
        <right/>
        <top style="thin">
          <color theme="7"/>
        </top>
        <bottom style="thin">
          <color theme="7"/>
        </bottom>
      </border>
    </dxf>
    <dxf>
      <font>
        <strike val="0"/>
        <outline val="0"/>
        <shadow val="0"/>
        <u val="none"/>
        <vertAlign val="baseline"/>
        <sz val="10"/>
        <color theme="1" tint="0.14999847407452621"/>
        <name val="Tahoma"/>
        <family val="2"/>
        <scheme val="none"/>
      </font>
      <numFmt numFmtId="166" formatCode="&quot;ر.س.‏&quot;\ #,##0_-"/>
      <alignment horizontal="right" vertical="center" textRotation="0" wrapText="0" indent="1" justifyLastLine="0" shrinkToFit="0" readingOrder="2"/>
      <border diagonalUp="0" diagonalDown="0">
        <left/>
        <right/>
        <top style="thin">
          <color theme="7"/>
        </top>
        <bottom style="thin">
          <color theme="7"/>
        </bottom>
      </border>
    </dxf>
    <dxf>
      <font>
        <strike val="0"/>
        <outline val="0"/>
        <shadow val="0"/>
        <u val="none"/>
        <vertAlign val="baseline"/>
        <sz val="10"/>
        <color theme="1" tint="0.14999847407452621"/>
        <name val="Tahoma"/>
        <family val="2"/>
        <scheme val="none"/>
      </font>
      <alignment horizontal="right" vertical="center" textRotation="0" wrapText="0" indent="1" justifyLastLine="0" shrinkToFit="0" readingOrder="2"/>
      <border diagonalUp="0" diagonalDown="0" outline="0">
        <left/>
        <right/>
        <top style="thin">
          <color theme="7"/>
        </top>
        <bottom style="thin">
          <color theme="7"/>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0"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0"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0"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2"/>
      <border diagonalUp="0" diagonalDown="0" outline="0">
        <left/>
        <right/>
        <top/>
        <bottom/>
      </border>
    </dxf>
    <dxf>
      <font>
        <b val="0"/>
        <i val="0"/>
        <strike val="0"/>
        <condense val="0"/>
        <extend val="0"/>
        <outline val="0"/>
        <shadow val="0"/>
        <u val="none"/>
        <vertAlign val="baseline"/>
        <sz val="10"/>
        <color theme="1" tint="0.14999847407452621"/>
        <name val="Segoe UI"/>
        <family val="2"/>
        <scheme val="minor"/>
      </font>
      <alignment horizontal="left" vertical="center" textRotation="0" wrapText="1" indent="1" justifyLastLine="0" shrinkToFit="0" readingOrder="0"/>
      <border diagonalUp="0" diagonalDown="0" outline="0">
        <left/>
        <right/>
        <top/>
        <bottom/>
      </border>
    </dxf>
    <dxf>
      <font>
        <strike val="0"/>
        <outline val="0"/>
        <shadow val="0"/>
        <u val="none"/>
        <vertAlign val="baseline"/>
        <name val="Tahoma"/>
        <family val="2"/>
        <scheme val="none"/>
      </font>
    </dxf>
    <dxf>
      <font>
        <strike val="0"/>
        <outline val="0"/>
        <shadow val="0"/>
        <u val="none"/>
        <vertAlign val="baseline"/>
        <sz val="10"/>
        <color theme="1" tint="0.14999847407452621"/>
        <name val="Tahoma"/>
        <family val="2"/>
        <scheme val="none"/>
      </font>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indent="1" justifyLastLine="0" shrinkToFit="0" readingOrder="0"/>
    </dxf>
    <dxf>
      <font>
        <color theme="0"/>
      </font>
      <fill>
        <patternFill>
          <bgColor theme="4" tint="-0.24994659260841701"/>
        </patternFill>
      </fill>
    </dxf>
    <dxf>
      <font>
        <color theme="0"/>
      </font>
      <fill>
        <patternFill>
          <bgColor theme="5" tint="-0.499984740745262"/>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3"/>
        </patternFill>
      </fill>
    </dxf>
    <dxf>
      <border>
        <left style="thin">
          <color theme="7"/>
        </left>
      </border>
    </dxf>
    <dxf>
      <border>
        <left style="thin">
          <color theme="7"/>
        </left>
      </border>
    </dxf>
    <dxf>
      <border>
        <top style="thin">
          <color theme="7"/>
        </top>
      </border>
    </dxf>
    <dxf>
      <border>
        <top style="thin">
          <color theme="7"/>
        </top>
      </border>
    </dxf>
    <dxf>
      <font>
        <b/>
        <color theme="1"/>
      </font>
    </dxf>
    <dxf>
      <font>
        <b/>
        <color theme="1"/>
      </font>
    </dxf>
    <dxf>
      <font>
        <b/>
        <color theme="1"/>
      </font>
      <border>
        <top style="double">
          <color theme="7"/>
        </top>
      </border>
    </dxf>
    <dxf>
      <font>
        <b/>
        <color theme="0"/>
      </font>
      <fill>
        <patternFill patternType="solid">
          <fgColor theme="7"/>
          <bgColor theme="3"/>
        </patternFill>
      </fill>
    </dxf>
    <dxf>
      <font>
        <color theme="1" tint="0.14996795556505021"/>
      </font>
      <border>
        <left/>
        <right/>
        <top style="thin">
          <color theme="7"/>
        </top>
        <bottom style="thin">
          <color theme="7"/>
        </bottom>
      </border>
    </dxf>
  </dxfs>
  <tableStyles count="1" defaultTableStyle="TableStyleMedium2" defaultPivotStyle="PivotStyleLight16">
    <tableStyle name="ميزانية هدية" pivot="0" count="9" xr9:uid="{00000000-0011-0000-FFFF-FFFF00000000}">
      <tableStyleElement type="wholeTable" dxfId="43"/>
      <tableStyleElement type="headerRow" dxfId="42"/>
      <tableStyleElement type="totalRow" dxfId="41"/>
      <tableStyleElement type="firstColumn" dxfId="40"/>
      <tableStyleElement type="lastColumn" dxfId="39"/>
      <tableStyleElement type="firstRowStripe" dxfId="38"/>
      <tableStyleElement type="secondRowStripe" dxfId="37"/>
      <tableStyleElement type="firstColumnStripe" dxfId="36"/>
      <tableStyleElement type="secondColumnStripe" dxfId="35"/>
    </tableStyle>
  </tableStyles>
  <colors>
    <mruColors>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ميزانية عيد الميلاد</c:v>
          </c:tx>
          <c:spPr>
            <a:solidFill>
              <a:schemeClr val="accent1">
                <a:lumMod val="75000"/>
              </a:schemeClr>
            </a:solidFill>
            <a:ln>
              <a:noFill/>
            </a:ln>
            <a:effectLst/>
          </c:spPr>
          <c:invertIfNegative val="0"/>
          <c:cat>
            <c:strRef>
              <c:f>البيانات!$D$2:$D$13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البيانات!$E$2:$E$13</c:f>
              <c:numCache>
                <c:formatCode>"ر.س.‏"\ #,##0_-</c:formatCode>
                <c:ptCount val="12"/>
                <c:pt idx="0">
                  <c:v>20</c:v>
                </c:pt>
                <c:pt idx="1">
                  <c:v>0</c:v>
                </c:pt>
                <c:pt idx="2">
                  <c:v>0</c:v>
                </c:pt>
                <c:pt idx="3">
                  <c:v>0</c:v>
                </c:pt>
                <c:pt idx="4">
                  <c:v>0</c:v>
                </c:pt>
                <c:pt idx="5">
                  <c:v>50</c:v>
                </c:pt>
                <c:pt idx="6">
                  <c:v>0</c:v>
                </c:pt>
                <c:pt idx="7">
                  <c:v>0</c:v>
                </c:pt>
                <c:pt idx="8">
                  <c:v>0</c:v>
                </c:pt>
                <c:pt idx="9">
                  <c:v>0</c:v>
                </c:pt>
                <c:pt idx="10">
                  <c:v>0</c:v>
                </c:pt>
                <c:pt idx="11">
                  <c:v>0</c:v>
                </c:pt>
              </c:numCache>
            </c:numRef>
          </c:val>
          <c:extLst>
            <c:ext xmlns:c16="http://schemas.microsoft.com/office/drawing/2014/chart" uri="{C3380CC4-5D6E-409C-BE32-E72D297353CC}">
              <c16:uniqueId val="{00000000-9666-4F1F-8B29-9EBE67A22EAC}"/>
            </c:ext>
          </c:extLst>
        </c:ser>
        <c:ser>
          <c:idx val="1"/>
          <c:order val="1"/>
          <c:tx>
            <c:v>ميزانية الإجازات</c:v>
          </c:tx>
          <c:spPr>
            <a:solidFill>
              <a:schemeClr val="accent2">
                <a:lumMod val="50000"/>
              </a:schemeClr>
            </a:solidFill>
            <a:ln>
              <a:noFill/>
            </a:ln>
            <a:effectLst/>
          </c:spPr>
          <c:invertIfNegative val="0"/>
          <c:cat>
            <c:strRef>
              <c:f>البيانات!$D$2:$D$13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البيانات!$F$2:$F$13</c:f>
              <c:numCache>
                <c:formatCode>"ر.س.‏"\ #,##0_-</c:formatCode>
                <c:ptCount val="12"/>
                <c:pt idx="0">
                  <c:v>0</c:v>
                </c:pt>
                <c:pt idx="1">
                  <c:v>0</c:v>
                </c:pt>
                <c:pt idx="2">
                  <c:v>0</c:v>
                </c:pt>
                <c:pt idx="3">
                  <c:v>0</c:v>
                </c:pt>
                <c:pt idx="4">
                  <c:v>0</c:v>
                </c:pt>
                <c:pt idx="5">
                  <c:v>0</c:v>
                </c:pt>
                <c:pt idx="6">
                  <c:v>50</c:v>
                </c:pt>
                <c:pt idx="7">
                  <c:v>0</c:v>
                </c:pt>
                <c:pt idx="8">
                  <c:v>0</c:v>
                </c:pt>
                <c:pt idx="9">
                  <c:v>0</c:v>
                </c:pt>
                <c:pt idx="10">
                  <c:v>0</c:v>
                </c:pt>
                <c:pt idx="11">
                  <c:v>0</c:v>
                </c:pt>
              </c:numCache>
            </c:numRef>
          </c:val>
          <c:extLst>
            <c:ext xmlns:c16="http://schemas.microsoft.com/office/drawing/2014/chart" uri="{C3380CC4-5D6E-409C-BE32-E72D297353CC}">
              <c16:uniqueId val="{00000001-9666-4F1F-8B29-9EBE67A22EAC}"/>
            </c:ext>
          </c:extLst>
        </c:ser>
        <c:ser>
          <c:idx val="2"/>
          <c:order val="2"/>
          <c:tx>
            <c:v>ميزانية أخرى للهدايا</c:v>
          </c:tx>
          <c:spPr>
            <a:solidFill>
              <a:schemeClr val="tx2"/>
            </a:solidFill>
            <a:ln>
              <a:noFill/>
            </a:ln>
            <a:effectLst/>
          </c:spPr>
          <c:invertIfNegative val="0"/>
          <c:cat>
            <c:strRef>
              <c:f>البيانات!$D$2:$D$13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البيانات!$G$2:$G$13</c:f>
              <c:numCache>
                <c:formatCode>"ر.س.‏"\ #,##0_-</c:formatCode>
                <c:ptCount val="12"/>
                <c:pt idx="0">
                  <c:v>0</c:v>
                </c:pt>
                <c:pt idx="1">
                  <c:v>0</c:v>
                </c:pt>
                <c:pt idx="2">
                  <c:v>0</c:v>
                </c:pt>
                <c:pt idx="3">
                  <c:v>20</c:v>
                </c:pt>
                <c:pt idx="4">
                  <c:v>0</c:v>
                </c:pt>
                <c:pt idx="5">
                  <c:v>100</c:v>
                </c:pt>
                <c:pt idx="6">
                  <c:v>0</c:v>
                </c:pt>
                <c:pt idx="7">
                  <c:v>0</c:v>
                </c:pt>
                <c:pt idx="8">
                  <c:v>0</c:v>
                </c:pt>
                <c:pt idx="9">
                  <c:v>0</c:v>
                </c:pt>
                <c:pt idx="10">
                  <c:v>0</c:v>
                </c:pt>
                <c:pt idx="11">
                  <c:v>0</c:v>
                </c:pt>
              </c:numCache>
            </c:numRef>
          </c:val>
          <c:extLst>
            <c:ext xmlns:c16="http://schemas.microsoft.com/office/drawing/2014/chart" uri="{C3380CC4-5D6E-409C-BE32-E72D297353CC}">
              <c16:uniqueId val="{00000002-9666-4F1F-8B29-9EBE67A22EAC}"/>
            </c:ext>
          </c:extLst>
        </c:ser>
        <c:dLbls>
          <c:showLegendKey val="0"/>
          <c:showVal val="0"/>
          <c:showCatName val="0"/>
          <c:showSerName val="0"/>
          <c:showPercent val="0"/>
          <c:showBubbleSize val="0"/>
        </c:dLbls>
        <c:gapWidth val="150"/>
        <c:overlap val="100"/>
        <c:axId val="427999160"/>
        <c:axId val="428000472"/>
      </c:barChart>
      <c:lineChart>
        <c:grouping val="standard"/>
        <c:varyColors val="0"/>
        <c:ser>
          <c:idx val="3"/>
          <c:order val="3"/>
          <c:tx>
            <c:v>المبلغ المُنفق</c:v>
          </c:tx>
          <c:spPr>
            <a:ln w="12700" cap="rnd">
              <a:solidFill>
                <a:schemeClr val="accent3"/>
              </a:solidFill>
              <a:round/>
            </a:ln>
            <a:effectLst/>
          </c:spPr>
          <c:marker>
            <c:symbol val="circle"/>
            <c:size val="6"/>
            <c:spPr>
              <a:solidFill>
                <a:schemeClr val="accent3"/>
              </a:solidFill>
              <a:ln w="9525">
                <a:solidFill>
                  <a:schemeClr val="accent3"/>
                </a:solidFill>
              </a:ln>
              <a:effectLst/>
            </c:spPr>
          </c:marker>
          <c:cat>
            <c:strRef>
              <c:f>البيانات!$D$2:$D$13</c:f>
              <c:strCache>
                <c:ptCount val="12"/>
                <c:pt idx="0">
                  <c:v>يناير</c:v>
                </c:pt>
                <c:pt idx="1">
                  <c:v>فبراير</c:v>
                </c:pt>
                <c:pt idx="2">
                  <c:v>مارس</c:v>
                </c:pt>
                <c:pt idx="3">
                  <c:v>أبريل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البيانات!$H$2:$H$13</c:f>
              <c:numCache>
                <c:formatCode>"ر.س.‏"\ #,##0_-</c:formatCode>
                <c:ptCount val="12"/>
                <c:pt idx="0">
                  <c:v>30</c:v>
                </c:pt>
                <c:pt idx="1">
                  <c:v>0</c:v>
                </c:pt>
                <c:pt idx="2">
                  <c:v>0</c:v>
                </c:pt>
                <c:pt idx="3">
                  <c:v>20</c:v>
                </c:pt>
                <c:pt idx="4">
                  <c:v>0</c:v>
                </c:pt>
                <c:pt idx="5">
                  <c:v>180</c:v>
                </c:pt>
                <c:pt idx="6">
                  <c:v>70</c:v>
                </c:pt>
                <c:pt idx="7">
                  <c:v>0</c:v>
                </c:pt>
                <c:pt idx="8">
                  <c:v>0</c:v>
                </c:pt>
                <c:pt idx="9">
                  <c:v>0</c:v>
                </c:pt>
                <c:pt idx="10">
                  <c:v>0</c:v>
                </c:pt>
                <c:pt idx="11">
                  <c:v>0</c:v>
                </c:pt>
              </c:numCache>
            </c:numRef>
          </c:val>
          <c:smooth val="0"/>
          <c:extLst>
            <c:ext xmlns:c16="http://schemas.microsoft.com/office/drawing/2014/chart" uri="{C3380CC4-5D6E-409C-BE32-E72D297353CC}">
              <c16:uniqueId val="{00000003-9666-4F1F-8B29-9EBE67A22EAC}"/>
            </c:ext>
          </c:extLst>
        </c:ser>
        <c:dLbls>
          <c:showLegendKey val="0"/>
          <c:showVal val="0"/>
          <c:showCatName val="0"/>
          <c:showSerName val="0"/>
          <c:showPercent val="0"/>
          <c:showBubbleSize val="0"/>
        </c:dLbls>
        <c:marker val="1"/>
        <c:smooth val="0"/>
        <c:axId val="427999160"/>
        <c:axId val="428000472"/>
      </c:lineChart>
      <c:catAx>
        <c:axId val="427999160"/>
        <c:scaling>
          <c:orientation val="maxMin"/>
        </c:scaling>
        <c:delete val="0"/>
        <c:axPos val="b"/>
        <c:numFmt formatCode="General" sourceLinked="1"/>
        <c:majorTickMark val="none"/>
        <c:minorTickMark val="none"/>
        <c:tickLblPos val="nextTo"/>
        <c:spPr>
          <a:noFill/>
          <a:ln w="9525" cap="flat" cmpd="sng" algn="ctr">
            <a:solidFill>
              <a:schemeClr val="accent4"/>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28000472"/>
        <c:crosses val="autoZero"/>
        <c:auto val="1"/>
        <c:lblAlgn val="ctr"/>
        <c:lblOffset val="100"/>
        <c:noMultiLvlLbl val="0"/>
      </c:catAx>
      <c:valAx>
        <c:axId val="428000472"/>
        <c:scaling>
          <c:orientation val="minMax"/>
        </c:scaling>
        <c:delete val="0"/>
        <c:axPos val="r"/>
        <c:majorGridlines>
          <c:spPr>
            <a:ln w="9525" cap="flat" cmpd="sng" algn="ctr">
              <a:solidFill>
                <a:schemeClr val="accent4"/>
              </a:solidFill>
              <a:round/>
            </a:ln>
            <a:effectLst/>
          </c:spPr>
        </c:majorGridlines>
        <c:numFmt formatCode="&quot;ر.س.‏&quot;\ #,##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27999160"/>
        <c:crosses val="autoZero"/>
        <c:crossBetween val="between"/>
      </c:valAx>
      <c:spPr>
        <a:noFill/>
        <a:ln>
          <a:noFill/>
        </a:ln>
        <a:effectLst/>
      </c:spPr>
    </c:plotArea>
    <c:legend>
      <c:legendPos val="b"/>
      <c:layout>
        <c:manualLayout>
          <c:xMode val="edge"/>
          <c:yMode val="edge"/>
          <c:x val="0.18525410843888948"/>
          <c:y val="0.94251131652021758"/>
          <c:w val="0.60856142154418336"/>
          <c:h val="5.7488683479782421E-2"/>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solidFill>
      <a:schemeClr val="bg1"/>
    </a:solid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1</xdr:col>
      <xdr:colOff>180975</xdr:colOff>
      <xdr:row>2</xdr:row>
      <xdr:rowOff>171449</xdr:rowOff>
    </xdr:from>
    <xdr:to>
      <xdr:col>12</xdr:col>
      <xdr:colOff>2110740</xdr:colOff>
      <xdr:row>3</xdr:row>
      <xdr:rowOff>99060</xdr:rowOff>
    </xdr:to>
    <xdr:graphicFrame macro="">
      <xdr:nvGraphicFramePr>
        <xdr:cNvPr id="2" name="المخطط 4" descr="مخطط عمودي للمبالغ المدرجة في الميزانية مع تراكب مخطط خطي للمبلغ الذي تم إنفاقه">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Tracker" displayName="BudgetTracker" ref="B5:M10" headerRowDxfId="26" dataDxfId="25" totalsRowDxfId="24">
  <autoFilter ref="B5:M10" xr:uid="{00000000-0009-0000-0100-000001000000}"/>
  <tableColumns count="12">
    <tableColumn id="1" xr3:uid="{00000000-0010-0000-0000-000001000000}" name="الشخص" totalsRowLabel="الإجمالي" dataDxfId="0" totalsRowDxfId="23"/>
    <tableColumn id="2" xr3:uid="{00000000-0010-0000-0000-000002000000}" name="مناسبة" dataDxfId="1" totalsRowDxfId="22"/>
    <tableColumn id="3" xr3:uid="{00000000-0010-0000-0000-000003000000}" name="الشهر" dataDxfId="11" totalsRowDxfId="21"/>
    <tableColumn id="4" xr3:uid="{00000000-0010-0000-0000-000004000000}" name="المبلغ_x000a_المدرجة في الميزانية" dataDxfId="10" totalsRowDxfId="20"/>
    <tableColumn id="5" xr3:uid="{00000000-0010-0000-0000-000005000000}" name="المبلغ_x000a_ما تم إنفاقه" dataDxfId="9" totalsRowDxfId="19"/>
    <tableColumn id="6" xr3:uid="{00000000-0010-0000-0000-000006000000}" name="هدية" dataDxfId="8" totalsRowDxfId="18"/>
    <tableColumn id="7" xr3:uid="{00000000-0010-0000-0000-000007000000}" name="ارتباط إلى هدية" dataDxfId="7" totalsRowDxfId="17"/>
    <tableColumn id="8" xr3:uid="{00000000-0010-0000-0000-000008000000}" name="في المتجر_x000a_عبر الإنترنت" dataDxfId="6" totalsRowDxfId="16"/>
    <tableColumn id="9" xr3:uid="{00000000-0010-0000-0000-000009000000}" name="هل تم الشراء؟" dataDxfId="5" totalsRowDxfId="15"/>
    <tableColumn id="10" xr3:uid="{00000000-0010-0000-0000-00000A000000}" name="هل تريدها مغلّفة؟" dataDxfId="4" totalsRowDxfId="14"/>
    <tableColumn id="11" xr3:uid="{00000000-0010-0000-0000-00000B000000}" name="هل تم التسليم؟" dataDxfId="3" totalsRowDxfId="13"/>
    <tableColumn id="12" xr3:uid="{00000000-0010-0000-0000-00000C000000}" name="ملاحظات" totalsRowFunction="count" dataDxfId="2" totalsRowDxfId="12"/>
  </tableColumns>
  <tableStyleInfo showFirstColumn="0" showLastColumn="0" showRowStripes="1" showColumnStripes="0"/>
  <extLst>
    <ext xmlns:x14="http://schemas.microsoft.com/office/spreadsheetml/2009/9/main" uri="{504A1905-F514-4f6f-8877-14C23A59335A}">
      <x14:table altTextSummary="أدخل مستلمي الهدايا وعناصر الهدايا والمبالغ المُدرجة في الميزانية والمبالغ التي تم إنفاقها وربطها بالهدية التي تم شراؤها من المتجر أو عبر الإنترنت والملاحظات ونعم أو لا لمعرفة ما إذا تم شراء الهدية أو تغليفها أو تسليمها أم لا، وحدد المناسبة والشهر في هذه الطاولة"/>
    </ext>
  </extLst>
</table>
</file>

<file path=xl/theme/theme11.xml><?xml version="1.0" encoding="utf-8"?>
<a:theme xmlns:a="http://schemas.openxmlformats.org/drawingml/2006/main" name="Office Theme">
  <a:themeElements>
    <a:clrScheme name="Custom 3">
      <a:dk1>
        <a:sysClr val="windowText" lastClr="000000"/>
      </a:dk1>
      <a:lt1>
        <a:sysClr val="window" lastClr="FFFFFF"/>
      </a:lt1>
      <a:dk2>
        <a:srgbClr val="0B0B4C"/>
      </a:dk2>
      <a:lt2>
        <a:srgbClr val="E7E6E6"/>
      </a:lt2>
      <a:accent1>
        <a:srgbClr val="2B7FBC"/>
      </a:accent1>
      <a:accent2>
        <a:srgbClr val="EFA020"/>
      </a:accent2>
      <a:accent3>
        <a:srgbClr val="E42864"/>
      </a:accent3>
      <a:accent4>
        <a:srgbClr val="C4DCEC"/>
      </a:accent4>
      <a:accent5>
        <a:srgbClr val="954F72"/>
      </a:accent5>
      <a:accent6>
        <a:srgbClr val="70AD47"/>
      </a:accent6>
      <a:hlink>
        <a:srgbClr val="0563C1"/>
      </a:hlink>
      <a:folHlink>
        <a:srgbClr val="954F72"/>
      </a:folHlink>
    </a:clrScheme>
    <a:fontScheme name="Custom 2">
      <a:majorFont>
        <a:latin typeface="Century Gothic"/>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E2F48-B4CC-4F0E-B5ED-48353528D5C4}">
  <sheetPr>
    <tabColor theme="4" tint="-0.499984740745262"/>
  </sheetPr>
  <dimension ref="A1:B7"/>
  <sheetViews>
    <sheetView showGridLines="0" rightToLeft="1" tabSelected="1" workbookViewId="0"/>
  </sheetViews>
  <sheetFormatPr defaultRowHeight="13.2" x14ac:dyDescent="0.25"/>
  <cols>
    <col min="1" max="1" width="2.6640625" style="21" customWidth="1"/>
    <col min="2" max="2" width="80.6640625" style="21" customWidth="1"/>
    <col min="3" max="3" width="2.6640625" style="21" customWidth="1"/>
    <col min="4" max="16384" width="8.88671875" style="21"/>
  </cols>
  <sheetData>
    <row r="1" spans="1:2" ht="20.399999999999999" x14ac:dyDescent="0.25">
      <c r="A1" s="20"/>
      <c r="B1" s="2" t="s">
        <v>0</v>
      </c>
    </row>
    <row r="2" spans="1:2" ht="30" customHeight="1" x14ac:dyDescent="0.25">
      <c r="A2" s="20"/>
      <c r="B2" s="3" t="s">
        <v>1</v>
      </c>
    </row>
    <row r="3" spans="1:2" ht="30" customHeight="1" x14ac:dyDescent="0.25">
      <c r="A3" s="20"/>
      <c r="B3" s="3" t="s">
        <v>2</v>
      </c>
    </row>
    <row r="4" spans="1:2" ht="30" customHeight="1" x14ac:dyDescent="0.25">
      <c r="A4" s="20"/>
      <c r="B4" s="3" t="s">
        <v>3</v>
      </c>
    </row>
    <row r="5" spans="1:2" ht="30" customHeight="1" x14ac:dyDescent="0.25">
      <c r="A5" s="20"/>
      <c r="B5" s="4" t="s">
        <v>4</v>
      </c>
    </row>
    <row r="6" spans="1:2" ht="41.4" x14ac:dyDescent="0.25">
      <c r="A6" s="20"/>
      <c r="B6" s="3" t="s">
        <v>5</v>
      </c>
    </row>
    <row r="7" spans="1:2" ht="39.9" customHeight="1" x14ac:dyDescent="0.25">
      <c r="A7" s="20"/>
      <c r="B7" s="3" t="s">
        <v>6</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10"/>
  <sheetViews>
    <sheetView showGridLines="0" rightToLeft="1" workbookViewId="0"/>
  </sheetViews>
  <sheetFormatPr defaultRowHeight="24.75" customHeight="1" x14ac:dyDescent="0.25"/>
  <cols>
    <col min="1" max="1" width="2.6640625" style="30" customWidth="1"/>
    <col min="2" max="2" width="16" style="21" customWidth="1"/>
    <col min="3" max="3" width="22.77734375" style="21" customWidth="1"/>
    <col min="4" max="4" width="11.88671875" style="21" customWidth="1"/>
    <col min="5" max="5" width="25.5546875" style="21" customWidth="1"/>
    <col min="6" max="6" width="16.109375" style="21" customWidth="1"/>
    <col min="7" max="7" width="15.33203125" style="21" customWidth="1"/>
    <col min="8" max="8" width="31.88671875" style="21" customWidth="1"/>
    <col min="9" max="9" width="18.6640625" style="21" customWidth="1"/>
    <col min="10" max="10" width="18.88671875" style="21" customWidth="1"/>
    <col min="11" max="11" width="22.6640625" style="21" customWidth="1"/>
    <col min="12" max="12" width="21.88671875" style="21" customWidth="1"/>
    <col min="13" max="13" width="31" style="21" customWidth="1"/>
    <col min="14" max="14" width="2.6640625" style="21" customWidth="1"/>
    <col min="15" max="16384" width="8.88671875" style="21"/>
  </cols>
  <sheetData>
    <row r="1" spans="1:13" ht="66" customHeight="1" x14ac:dyDescent="0.25">
      <c r="A1" s="5" t="s">
        <v>7</v>
      </c>
      <c r="B1" s="22" t="s">
        <v>12</v>
      </c>
      <c r="C1" s="22"/>
      <c r="D1" s="22"/>
      <c r="E1" s="23"/>
      <c r="F1" s="24" t="s">
        <v>33</v>
      </c>
      <c r="G1" s="25"/>
      <c r="H1" s="25"/>
      <c r="I1" s="25"/>
      <c r="J1" s="25"/>
      <c r="K1" s="25"/>
      <c r="L1" s="25"/>
      <c r="M1" s="25"/>
    </row>
    <row r="2" spans="1:13" ht="39" customHeight="1" x14ac:dyDescent="0.25">
      <c r="A2" s="5" t="s">
        <v>8</v>
      </c>
      <c r="B2" s="26" t="s">
        <v>13</v>
      </c>
      <c r="C2" s="26"/>
      <c r="D2" s="27" t="s">
        <v>26</v>
      </c>
      <c r="E2" s="6"/>
      <c r="F2" s="28"/>
      <c r="G2" s="28"/>
      <c r="H2" s="28"/>
      <c r="I2" s="28"/>
      <c r="J2" s="28"/>
      <c r="K2" s="28"/>
      <c r="L2" s="28"/>
      <c r="M2" s="28"/>
    </row>
    <row r="3" spans="1:13" ht="324.75" customHeight="1" x14ac:dyDescent="0.25">
      <c r="A3" s="5" t="s">
        <v>9</v>
      </c>
      <c r="B3" s="29" t="s">
        <v>14</v>
      </c>
      <c r="C3" s="29"/>
      <c r="D3" s="29"/>
      <c r="E3" s="29"/>
      <c r="F3" s="29"/>
      <c r="G3" s="29"/>
      <c r="H3" s="29"/>
      <c r="I3" s="29"/>
      <c r="J3" s="29"/>
      <c r="K3" s="29"/>
      <c r="L3" s="29"/>
      <c r="M3" s="29"/>
    </row>
    <row r="4" spans="1:13" ht="37.5" customHeight="1" x14ac:dyDescent="0.25">
      <c r="A4" s="7" t="s">
        <v>10</v>
      </c>
      <c r="B4" s="26" t="s">
        <v>12</v>
      </c>
      <c r="C4" s="26"/>
      <c r="D4" s="26"/>
      <c r="E4" s="20"/>
      <c r="F4" s="20"/>
      <c r="G4" s="20"/>
      <c r="H4" s="20"/>
      <c r="I4" s="20"/>
      <c r="J4" s="20"/>
      <c r="K4" s="20"/>
      <c r="L4" s="20"/>
      <c r="M4" s="20"/>
    </row>
    <row r="5" spans="1:13" ht="30" customHeight="1" x14ac:dyDescent="0.25">
      <c r="A5" s="8" t="s">
        <v>11</v>
      </c>
      <c r="B5" s="9" t="s">
        <v>15</v>
      </c>
      <c r="C5" s="9" t="s">
        <v>21</v>
      </c>
      <c r="D5" s="9" t="s">
        <v>27</v>
      </c>
      <c r="E5" s="10" t="s">
        <v>32</v>
      </c>
      <c r="F5" s="10" t="s">
        <v>34</v>
      </c>
      <c r="G5" s="9" t="s">
        <v>35</v>
      </c>
      <c r="H5" s="9" t="s">
        <v>41</v>
      </c>
      <c r="I5" s="10" t="s">
        <v>43</v>
      </c>
      <c r="J5" s="9" t="s">
        <v>46</v>
      </c>
      <c r="K5" s="9" t="s">
        <v>49</v>
      </c>
      <c r="L5" s="9" t="s">
        <v>50</v>
      </c>
      <c r="M5" s="9" t="s">
        <v>51</v>
      </c>
    </row>
    <row r="6" spans="1:13" ht="24.75" customHeight="1" x14ac:dyDescent="0.25">
      <c r="A6" s="11"/>
      <c r="B6" s="12" t="s">
        <v>16</v>
      </c>
      <c r="C6" s="12" t="s">
        <v>22</v>
      </c>
      <c r="D6" s="13" t="s">
        <v>28</v>
      </c>
      <c r="E6" s="14">
        <v>50</v>
      </c>
      <c r="F6" s="14">
        <v>30</v>
      </c>
      <c r="G6" s="12" t="s">
        <v>36</v>
      </c>
      <c r="H6" s="12" t="s">
        <v>42</v>
      </c>
      <c r="I6" s="12" t="s">
        <v>44</v>
      </c>
      <c r="J6" s="12" t="s">
        <v>47</v>
      </c>
      <c r="K6" s="12" t="s">
        <v>48</v>
      </c>
      <c r="L6" s="12" t="s">
        <v>48</v>
      </c>
      <c r="M6" s="12" t="s">
        <v>52</v>
      </c>
    </row>
    <row r="7" spans="1:13" ht="24.75" customHeight="1" x14ac:dyDescent="0.25">
      <c r="A7" s="11"/>
      <c r="B7" s="12" t="s">
        <v>17</v>
      </c>
      <c r="C7" s="12" t="s">
        <v>23</v>
      </c>
      <c r="D7" s="13" t="s">
        <v>29</v>
      </c>
      <c r="E7" s="14">
        <v>20</v>
      </c>
      <c r="F7" s="14">
        <v>20</v>
      </c>
      <c r="G7" s="12" t="s">
        <v>37</v>
      </c>
      <c r="H7" s="12" t="s">
        <v>42</v>
      </c>
      <c r="I7" s="12" t="s">
        <v>45</v>
      </c>
      <c r="J7" s="12" t="s">
        <v>48</v>
      </c>
      <c r="K7" s="12" t="s">
        <v>48</v>
      </c>
      <c r="L7" s="12" t="s">
        <v>48</v>
      </c>
      <c r="M7" s="12" t="s">
        <v>53</v>
      </c>
    </row>
    <row r="8" spans="1:13" ht="24.75" customHeight="1" x14ac:dyDescent="0.25">
      <c r="A8" s="11"/>
      <c r="B8" s="12" t="s">
        <v>18</v>
      </c>
      <c r="C8" s="12" t="s">
        <v>24</v>
      </c>
      <c r="D8" s="13" t="s">
        <v>30</v>
      </c>
      <c r="E8" s="14">
        <v>50</v>
      </c>
      <c r="F8" s="14">
        <v>70</v>
      </c>
      <c r="G8" s="12" t="s">
        <v>38</v>
      </c>
      <c r="H8" s="12" t="s">
        <v>42</v>
      </c>
      <c r="I8" s="12" t="s">
        <v>44</v>
      </c>
      <c r="J8" s="12" t="s">
        <v>48</v>
      </c>
      <c r="K8" s="12" t="s">
        <v>48</v>
      </c>
      <c r="L8" s="12" t="s">
        <v>48</v>
      </c>
      <c r="M8" s="12" t="s">
        <v>54</v>
      </c>
    </row>
    <row r="9" spans="1:13" ht="24.75" customHeight="1" x14ac:dyDescent="0.25">
      <c r="A9" s="11"/>
      <c r="B9" s="12" t="s">
        <v>19</v>
      </c>
      <c r="C9" s="12" t="s">
        <v>22</v>
      </c>
      <c r="D9" s="13" t="s">
        <v>31</v>
      </c>
      <c r="E9" s="14">
        <v>20</v>
      </c>
      <c r="F9" s="14">
        <v>30</v>
      </c>
      <c r="G9" s="12" t="s">
        <v>39</v>
      </c>
      <c r="H9" s="12" t="s">
        <v>42</v>
      </c>
      <c r="I9" s="12" t="s">
        <v>45</v>
      </c>
      <c r="J9" s="12" t="s">
        <v>47</v>
      </c>
      <c r="K9" s="12" t="s">
        <v>47</v>
      </c>
      <c r="L9" s="12" t="s">
        <v>47</v>
      </c>
      <c r="M9" s="12"/>
    </row>
    <row r="10" spans="1:13" ht="24.75" customHeight="1" x14ac:dyDescent="0.25">
      <c r="A10" s="11"/>
      <c r="B10" s="12" t="s">
        <v>20</v>
      </c>
      <c r="C10" s="12" t="s">
        <v>25</v>
      </c>
      <c r="D10" s="13" t="s">
        <v>28</v>
      </c>
      <c r="E10" s="14">
        <v>100</v>
      </c>
      <c r="F10" s="14">
        <v>150</v>
      </c>
      <c r="G10" s="12" t="s">
        <v>40</v>
      </c>
      <c r="H10" s="12" t="s">
        <v>42</v>
      </c>
      <c r="I10" s="12" t="s">
        <v>45</v>
      </c>
      <c r="J10" s="12" t="s">
        <v>47</v>
      </c>
      <c r="K10" s="12" t="s">
        <v>47</v>
      </c>
      <c r="L10" s="12" t="s">
        <v>48</v>
      </c>
      <c r="M10" s="12"/>
    </row>
  </sheetData>
  <mergeCells count="5">
    <mergeCell ref="B1:E1"/>
    <mergeCell ref="F1:M1"/>
    <mergeCell ref="B2:C2"/>
    <mergeCell ref="B4:D4"/>
    <mergeCell ref="B3:M3"/>
  </mergeCells>
  <conditionalFormatting sqref="C6:C10">
    <cfRule type="cellIs" dxfId="34" priority="1" operator="equal">
      <formula>"أخرى"</formula>
    </cfRule>
    <cfRule type="cellIs" dxfId="33" priority="2" operator="equal">
      <formula>"حفلات التخرج"</formula>
    </cfRule>
    <cfRule type="cellIs" dxfId="32" priority="3" operator="equal">
      <formula>"الاحتفال بالمولود"</formula>
    </cfRule>
    <cfRule type="cellIs" dxfId="31" priority="4" operator="equal">
      <formula>"حفلات هدايا الزواج"</formula>
    </cfRule>
    <cfRule type="cellIs" dxfId="30" priority="5" operator="equal">
      <formula>"حفلات الزفاف"</formula>
    </cfRule>
    <cfRule type="cellIs" dxfId="29" priority="6" operator="equal">
      <formula>"احتفالات الذكرى السنوية"</formula>
    </cfRule>
    <cfRule type="cellIs" dxfId="28" priority="7" operator="equal">
      <formula>"أيام الإجازات"</formula>
    </cfRule>
    <cfRule type="cellIs" dxfId="27" priority="8" operator="equal">
      <formula>"أعياد ميلاد"</formula>
    </cfRule>
  </conditionalFormatting>
  <printOptions horizontalCentered="1"/>
  <pageMargins left="0.7" right="0.7" top="0.75" bottom="0.75" header="0.3" footer="0.3"/>
  <pageSetup paperSize="9" scale="63" fitToHeight="0" orientation="landscape" horizontalDpi="4294967293" r:id="rId1"/>
  <headerFooter differentFirst="1">
    <oddFoote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errorStyle="warning" allowBlank="1" showErrorMessage="1" error="الرجاء تحديد شهر من القائمة المنسدلة" xr:uid="{00000000-0002-0000-0000-000000000000}">
          <x14:formula1>
            <xm:f>البيانات!$C$2:$C$13</xm:f>
          </x14:formula1>
          <xm:sqref>D6:D10</xm:sqref>
        </x14:dataValidation>
        <x14:dataValidation type="list" errorStyle="warning" allowBlank="1" showErrorMessage="1" error="الرجاء اختيار مناسبة من القائمة المنسدلة" xr:uid="{00000000-0002-0000-0000-000001000000}">
          <x14:formula1>
            <xm:f>البيانات!$A$2:$A$9</xm:f>
          </x14:formula1>
          <xm:sqref>C6:C10</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J13"/>
  <sheetViews>
    <sheetView showGridLines="0" rightToLeft="1" workbookViewId="0"/>
  </sheetViews>
  <sheetFormatPr defaultRowHeight="13.2" x14ac:dyDescent="0.25"/>
  <cols>
    <col min="1" max="1" width="18.6640625" customWidth="1"/>
    <col min="3" max="3" width="16.88671875" customWidth="1"/>
    <col min="4" max="4" width="11.6640625" customWidth="1"/>
    <col min="5" max="7" width="19.5546875" customWidth="1"/>
    <col min="8" max="8" width="15.88671875" customWidth="1"/>
    <col min="9" max="9" width="16.5546875" customWidth="1"/>
    <col min="10" max="10" width="17.6640625" customWidth="1"/>
  </cols>
  <sheetData>
    <row r="1" spans="1:10" ht="24.75" customHeight="1" x14ac:dyDescent="0.25">
      <c r="A1" s="15" t="s">
        <v>55</v>
      </c>
      <c r="B1" s="1"/>
      <c r="C1" s="15" t="s">
        <v>60</v>
      </c>
      <c r="D1" s="15" t="s">
        <v>60</v>
      </c>
      <c r="E1" s="16" t="s">
        <v>69</v>
      </c>
      <c r="F1" s="16" t="s">
        <v>70</v>
      </c>
      <c r="G1" s="16" t="s">
        <v>71</v>
      </c>
      <c r="H1" s="16" t="s">
        <v>72</v>
      </c>
      <c r="I1" s="17"/>
      <c r="J1" s="17"/>
    </row>
    <row r="2" spans="1:10" x14ac:dyDescent="0.25">
      <c r="A2" s="1" t="s">
        <v>22</v>
      </c>
      <c r="B2" s="1"/>
      <c r="C2" s="1" t="s">
        <v>31</v>
      </c>
      <c r="D2" s="1" t="s">
        <v>31</v>
      </c>
      <c r="E2" s="18">
        <f>SUMIFS(BudgetTracker[المبلغ
المدرجة في الميزانية],BudgetTracker[الشهر],"يناير",BudgetTracker[مناسبة],"أعياد ميلاد")</f>
        <v>20</v>
      </c>
      <c r="F2" s="18">
        <f>SUMIFS(BudgetTracker[المبلغ
المدرجة في الميزانية],BudgetTracker[الشهر],"يناير",BudgetTracker[مناسبة],"أيام الإجازات")</f>
        <v>0</v>
      </c>
      <c r="G2" s="18">
        <f>SUMIFS(BudgetTracker[المبلغ
المدرجة في الميزانية],BudgetTracker[الشهر],"يناير",BudgetTracker[مناسبة],"&lt;&gt;أيام الإجازات",BudgetTracker[مناسبة],"&lt;&gt;أعياد ميلاد")</f>
        <v>0</v>
      </c>
      <c r="H2" s="18">
        <f>SUMIFS(BudgetTracker[المبلغ
ما تم إنفاقه],BudgetTracker[الشهر],"يناير")</f>
        <v>30</v>
      </c>
      <c r="I2" s="19"/>
      <c r="J2" s="19"/>
    </row>
    <row r="3" spans="1:10" x14ac:dyDescent="0.25">
      <c r="A3" s="1" t="s">
        <v>24</v>
      </c>
      <c r="B3" s="1"/>
      <c r="C3" s="1" t="s">
        <v>61</v>
      </c>
      <c r="D3" s="1" t="s">
        <v>61</v>
      </c>
      <c r="E3" s="18">
        <f>SUMIFS(BudgetTracker[المبلغ
المدرجة في الميزانية],BudgetTracker[الشهر],"فبراير",BudgetTracker[مناسبة],"أعياد ميلاد")</f>
        <v>0</v>
      </c>
      <c r="F3" s="18">
        <f>SUMIFS(BudgetTracker[المبلغ
المدرجة في الميزانية],BudgetTracker[الشهر],"فبراير",BudgetTracker[مناسبة],"أيام الإجازات")</f>
        <v>0</v>
      </c>
      <c r="G3" s="18">
        <f>SUMIFS(BudgetTracker[المبلغ
المدرجة في الميزانية],BudgetTracker[الشهر],"فبراير",BudgetTracker[مناسبة],"&lt;&gt;أيام الإجازات",BudgetTracker[مناسبة],"&lt;&gt;أعياد ميلاد")</f>
        <v>0</v>
      </c>
      <c r="H3" s="18">
        <f>SUMIFS(BudgetTracker[المبلغ
ما تم إنفاقه],BudgetTracker[الشهر],"فبراير")</f>
        <v>0</v>
      </c>
      <c r="I3" s="19"/>
      <c r="J3" s="19"/>
    </row>
    <row r="4" spans="1:10" x14ac:dyDescent="0.25">
      <c r="A4" s="1" t="s">
        <v>23</v>
      </c>
      <c r="B4" s="1"/>
      <c r="C4" s="1" t="s">
        <v>62</v>
      </c>
      <c r="D4" s="1" t="s">
        <v>62</v>
      </c>
      <c r="E4" s="18">
        <f>SUMIFS(BudgetTracker[المبلغ
المدرجة في الميزانية],BudgetTracker[الشهر],"مارس",BudgetTracker[مناسبة],"أعياد ميلاد")</f>
        <v>0</v>
      </c>
      <c r="F4" s="18">
        <f>SUMIFS(BudgetTracker[المبلغ
المدرجة في الميزانية],BudgetTracker[الشهر],"مارس",BudgetTracker[مناسبة],"أيام الإجازات")</f>
        <v>0</v>
      </c>
      <c r="G4" s="18">
        <f>SUMIFS(BudgetTracker[المبلغ
المدرجة في الميزانية],BudgetTracker[الشهر],"مارس",BudgetTracker[مناسبة],"&lt;&gt;أيام الإجازات",BudgetTracker[مناسبة],"&lt;&gt;أعياد ميلاد")</f>
        <v>0</v>
      </c>
      <c r="H4" s="18">
        <f>SUMIFS(BudgetTracker[المبلغ
ما تم إنفاقه],BudgetTracker[الشهر],"مارس")</f>
        <v>0</v>
      </c>
      <c r="I4" s="19"/>
      <c r="J4" s="19"/>
    </row>
    <row r="5" spans="1:10" x14ac:dyDescent="0.25">
      <c r="A5" s="1" t="s">
        <v>25</v>
      </c>
      <c r="B5" s="1"/>
      <c r="C5" s="1" t="s">
        <v>29</v>
      </c>
      <c r="D5" s="1" t="s">
        <v>29</v>
      </c>
      <c r="E5" s="18">
        <f>SUMIFS(BudgetTracker[المبلغ
المدرجة في الميزانية],BudgetTracker[الشهر],"أبريل",BudgetTracker[مناسبة],"أعياد ميلاد")</f>
        <v>0</v>
      </c>
      <c r="F5" s="18">
        <f>SUMIFS(BudgetTracker[المبلغ
المدرجة في الميزانية],BudgetTracker[الشهر],"أبريل",BudgetTracker[مناسبة],"أيام الإجازات")</f>
        <v>0</v>
      </c>
      <c r="G5" s="18">
        <f>SUMIFS(BudgetTracker[المبلغ
المدرجة في الميزانية],BudgetTracker[الشهر],"أبريل",BudgetTracker[مناسبة],"&lt;&gt;أيام الإجازات",BudgetTracker[مناسبة],"&lt;&gt;أعياد ميلاد")</f>
        <v>20</v>
      </c>
      <c r="H5" s="18">
        <f>SUMIFS(BudgetTracker[المبلغ
ما تم إنفاقه],BudgetTracker[الشهر],"أبريل")</f>
        <v>20</v>
      </c>
      <c r="I5" s="19"/>
      <c r="J5" s="19"/>
    </row>
    <row r="6" spans="1:10" x14ac:dyDescent="0.25">
      <c r="A6" s="1" t="s">
        <v>56</v>
      </c>
      <c r="B6" s="1"/>
      <c r="C6" s="1" t="s">
        <v>63</v>
      </c>
      <c r="D6" s="1" t="s">
        <v>63</v>
      </c>
      <c r="E6" s="18">
        <f>SUMIFS(BudgetTracker[المبلغ
المدرجة في الميزانية],BudgetTracker[الشهر],"مايو",BudgetTracker[مناسبة],"أعياد ميلاد")</f>
        <v>0</v>
      </c>
      <c r="F6" s="18">
        <f>SUMIFS(BudgetTracker[المبلغ
المدرجة في الميزانية],BudgetTracker[الشهر],"مايو",BudgetTracker[مناسبة],"أيام الإجازات")</f>
        <v>0</v>
      </c>
      <c r="G6" s="18">
        <f>SUMIFS(BudgetTracker[المبلغ
المدرجة في الميزانية],BudgetTracker[الشهر],"مايو",BudgetTracker[مناسبة],"&lt;&gt;أيام الإجازات",BudgetTracker[مناسبة],"&lt;&gt;أعياد ميلاد")</f>
        <v>0</v>
      </c>
      <c r="H6" s="18">
        <f>SUMIFS(BudgetTracker[المبلغ
ما تم إنفاقه],BudgetTracker[الشهر],"مايو")</f>
        <v>0</v>
      </c>
      <c r="I6" s="19"/>
      <c r="J6" s="19"/>
    </row>
    <row r="7" spans="1:10" x14ac:dyDescent="0.25">
      <c r="A7" s="1" t="s">
        <v>57</v>
      </c>
      <c r="B7" s="1"/>
      <c r="C7" s="1" t="s">
        <v>28</v>
      </c>
      <c r="D7" s="1" t="s">
        <v>28</v>
      </c>
      <c r="E7" s="18">
        <f>SUMIFS(BudgetTracker[المبلغ
المدرجة في الميزانية],BudgetTracker[الشهر],"يونيو",BudgetTracker[مناسبة],"أعياد ميلاد")</f>
        <v>50</v>
      </c>
      <c r="F7" s="18">
        <f>SUMIFS(BudgetTracker[المبلغ
المدرجة في الميزانية],BudgetTracker[الشهر],"يونيو",BudgetTracker[مناسبة],"أيام الإجازات")</f>
        <v>0</v>
      </c>
      <c r="G7" s="18">
        <f>SUMIFS(BudgetTracker[المبلغ
المدرجة في الميزانية],BudgetTracker[الشهر],"يونيو",BudgetTracker[مناسبة],"&lt;&gt;أيام الإجازات",BudgetTracker[مناسبة],"&lt;&gt;أعياد ميلاد")</f>
        <v>100</v>
      </c>
      <c r="H7" s="18">
        <f>SUMIFS(BudgetTracker[المبلغ
ما تم إنفاقه],BudgetTracker[الشهر],"يونيو")</f>
        <v>180</v>
      </c>
      <c r="I7" s="19"/>
      <c r="J7" s="19"/>
    </row>
    <row r="8" spans="1:10" x14ac:dyDescent="0.25">
      <c r="A8" s="1" t="s">
        <v>58</v>
      </c>
      <c r="B8" s="1"/>
      <c r="C8" s="1" t="s">
        <v>30</v>
      </c>
      <c r="D8" s="1" t="s">
        <v>30</v>
      </c>
      <c r="E8" s="18">
        <f>SUMIFS(BudgetTracker[المبلغ
المدرجة في الميزانية],BudgetTracker[الشهر],"يوليو",BudgetTracker[مناسبة],"أعياد ميلاد")</f>
        <v>0</v>
      </c>
      <c r="F8" s="18">
        <f>SUMIFS(BudgetTracker[المبلغ
المدرجة في الميزانية],BudgetTracker[الشهر],"يوليو",BudgetTracker[مناسبة],"أيام الإجازات")</f>
        <v>50</v>
      </c>
      <c r="G8" s="18">
        <f>SUMIFS(BudgetTracker[المبلغ
المدرجة في الميزانية],BudgetTracker[الشهر],"يوليو",BudgetTracker[مناسبة],"&lt;&gt;أيام الإجازات",BudgetTracker[مناسبة],"&lt;&gt;أعياد ميلاد")</f>
        <v>0</v>
      </c>
      <c r="H8" s="18">
        <f>SUMIFS(BudgetTracker[المبلغ
ما تم إنفاقه],BudgetTracker[الشهر],"يوليو")</f>
        <v>70</v>
      </c>
      <c r="I8" s="19"/>
      <c r="J8" s="19"/>
    </row>
    <row r="9" spans="1:10" x14ac:dyDescent="0.25">
      <c r="A9" s="1" t="s">
        <v>59</v>
      </c>
      <c r="B9" s="1"/>
      <c r="C9" s="1" t="s">
        <v>64</v>
      </c>
      <c r="D9" s="1" t="s">
        <v>64</v>
      </c>
      <c r="E9" s="18">
        <f>SUMIFS(BudgetTracker[المبلغ
المدرجة في الميزانية],BudgetTracker[الشهر],"أغسطس",BudgetTracker[مناسبة],"أعياد ميلاد")</f>
        <v>0</v>
      </c>
      <c r="F9" s="18">
        <f>SUMIFS(BudgetTracker[المبلغ
المدرجة في الميزانية],BudgetTracker[الشهر],"أغسطس",BudgetTracker[مناسبة],"أيام الإجازات")</f>
        <v>0</v>
      </c>
      <c r="G9" s="18">
        <f>SUMIFS(BudgetTracker[المبلغ
المدرجة في الميزانية],BudgetTracker[الشهر],"أغسطس",BudgetTracker[مناسبة],"&lt;&gt;أيام الإجازات",BudgetTracker[مناسبة],"&lt;&gt;أعياد ميلاد")</f>
        <v>0</v>
      </c>
      <c r="H9" s="18">
        <f>SUMIFS(BudgetTracker[المبلغ
ما تم إنفاقه],BudgetTracker[الشهر],"أغسطس")</f>
        <v>0</v>
      </c>
      <c r="I9" s="19"/>
      <c r="J9" s="19"/>
    </row>
    <row r="10" spans="1:10" x14ac:dyDescent="0.25">
      <c r="A10" s="1"/>
      <c r="B10" s="1"/>
      <c r="C10" s="1" t="s">
        <v>65</v>
      </c>
      <c r="D10" s="1" t="s">
        <v>65</v>
      </c>
      <c r="E10" s="18">
        <f>SUMIFS(BudgetTracker[المبلغ
المدرجة في الميزانية],BudgetTracker[الشهر],"سبتمبر",BudgetTracker[مناسبة],"أعياد ميلاد")</f>
        <v>0</v>
      </c>
      <c r="F10" s="18">
        <f>SUMIFS(BudgetTracker[المبلغ
المدرجة في الميزانية],BudgetTracker[الشهر],"سبتمبر",BudgetTracker[مناسبة],"أيام الإجازات")</f>
        <v>0</v>
      </c>
      <c r="G10" s="18">
        <f>SUMIFS(BudgetTracker[المبلغ
المدرجة في الميزانية],BudgetTracker[الشهر],"سبتمبر",BudgetTracker[مناسبة],"&lt;&gt;أيام الإجازات",BudgetTracker[مناسبة],"&lt;&gt;أعياد ميلاد")</f>
        <v>0</v>
      </c>
      <c r="H10" s="18">
        <f>SUMIFS(BudgetTracker[المبلغ
ما تم إنفاقه],BudgetTracker[الشهر],"سبتمبر")</f>
        <v>0</v>
      </c>
      <c r="I10" s="19"/>
      <c r="J10" s="19"/>
    </row>
    <row r="11" spans="1:10" x14ac:dyDescent="0.25">
      <c r="A11" s="1"/>
      <c r="B11" s="1"/>
      <c r="C11" s="1" t="s">
        <v>66</v>
      </c>
      <c r="D11" s="1" t="s">
        <v>66</v>
      </c>
      <c r="E11" s="18">
        <f>SUMIFS(BudgetTracker[المبلغ
المدرجة في الميزانية],BudgetTracker[الشهر],"أكتوبر",BudgetTracker[مناسبة],"أعياد ميلاد")</f>
        <v>0</v>
      </c>
      <c r="F11" s="18">
        <f>SUMIFS(BudgetTracker[المبلغ
المدرجة في الميزانية],BudgetTracker[الشهر],"أكتوبر",BudgetTracker[مناسبة],"أيام الإجازات")</f>
        <v>0</v>
      </c>
      <c r="G11" s="18">
        <f>SUMIFS(BudgetTracker[المبلغ
المدرجة في الميزانية],BudgetTracker[الشهر],"أكتوبر",BudgetTracker[مناسبة],"&lt;&gt;أيام الإجازات",BudgetTracker[مناسبة],"&lt;&gt;أعياد ميلاد")</f>
        <v>0</v>
      </c>
      <c r="H11" s="18">
        <f>SUMIFS(BudgetTracker[المبلغ
ما تم إنفاقه],BudgetTracker[الشهر],"أكتوبر")</f>
        <v>0</v>
      </c>
      <c r="I11" s="19"/>
      <c r="J11" s="19"/>
    </row>
    <row r="12" spans="1:10" x14ac:dyDescent="0.25">
      <c r="A12" s="1"/>
      <c r="B12" s="1"/>
      <c r="C12" s="1" t="s">
        <v>67</v>
      </c>
      <c r="D12" s="1" t="s">
        <v>67</v>
      </c>
      <c r="E12" s="18">
        <f>SUMIFS(BudgetTracker[المبلغ
المدرجة في الميزانية],BudgetTracker[الشهر],"نوفمبر",BudgetTracker[مناسبة],"أعياد ميلاد")</f>
        <v>0</v>
      </c>
      <c r="F12" s="18">
        <f>SUMIFS(BudgetTracker[المبلغ
المدرجة في الميزانية],BudgetTracker[الشهر],"نوفمبر",BudgetTracker[مناسبة],"أيام الإجازات")</f>
        <v>0</v>
      </c>
      <c r="G12" s="18">
        <f>SUMIFS(BudgetTracker[المبلغ
المدرجة في الميزانية],BudgetTracker[الشهر],"نوفمبر",BudgetTracker[مناسبة],"&lt;&gt;أيام الإجازات",BudgetTracker[مناسبة],"&lt;&gt;أعياد ميلاد")</f>
        <v>0</v>
      </c>
      <c r="H12" s="18">
        <f>SUMIFS(BudgetTracker[المبلغ
ما تم إنفاقه],BudgetTracker[الشهر],"نوفمبر")</f>
        <v>0</v>
      </c>
      <c r="I12" s="19"/>
      <c r="J12" s="19"/>
    </row>
    <row r="13" spans="1:10" x14ac:dyDescent="0.25">
      <c r="A13" s="1"/>
      <c r="B13" s="1"/>
      <c r="C13" s="1" t="s">
        <v>68</v>
      </c>
      <c r="D13" s="1" t="s">
        <v>68</v>
      </c>
      <c r="E13" s="18">
        <f>SUMIFS(BudgetTracker[المبلغ
المدرجة في الميزانية],BudgetTracker[الشهر],"ديسمبر",BudgetTracker[مناسبة],"أعياد ميلاد")</f>
        <v>0</v>
      </c>
      <c r="F13" s="18">
        <f>SUMIFS(BudgetTracker[المبلغ
المدرجة في الميزانية],BudgetTracker[الشهر],"ديسمبر",BudgetTracker[مناسبة],"أيام الإجازات")</f>
        <v>0</v>
      </c>
      <c r="G13" s="18">
        <f>SUMIFS(BudgetTracker[المبلغ
المدرجة في الميزانية],BudgetTracker[الشهر],"ديسمبر",BudgetTracker[مناسبة],"&lt;&gt;أيام الإجازات",BudgetTracker[مناسبة],"&lt;&gt;أعياد ميلاد")</f>
        <v>0</v>
      </c>
      <c r="H13" s="18">
        <f>SUMIFS(BudgetTracker[المبلغ
ما تم إنفاقه],BudgetTracker[الشهر],"ديسمبر")</f>
        <v>0</v>
      </c>
      <c r="I13" s="19"/>
      <c r="J13" s="19"/>
    </row>
  </sheetData>
  <pageMargins left="0.7" right="0.7" top="0.75" bottom="0.75" header="0.3" footer="0.3"/>
  <pageSetup paperSize="9" orientation="portrait" r:id="rId1"/>
</worksheet>
</file>

<file path=docProps/app.xml><?xml version="1.0" encoding="utf-8"?>
<ap:Properties xmlns:vt="http://schemas.openxmlformats.org/officeDocument/2006/docPropsVTypes" xmlns:ap="http://schemas.openxmlformats.org/officeDocument/2006/extended-properties">
  <ap:DocSecurity>0</ap:DocSecurity>
  <ap:Template>TM16400948</ap:Template>
  <ap:ScaleCrop>false</ap:ScaleCrop>
  <ap:HeadingPairs>
    <vt:vector baseType="variant" size="4">
      <vt:variant>
        <vt:lpstr>أوراق العمل</vt:lpstr>
      </vt:variant>
      <vt:variant>
        <vt:i4>3</vt:i4>
      </vt:variant>
      <vt:variant>
        <vt:lpstr>النطاقات المسماة</vt:lpstr>
      </vt:variant>
      <vt:variant>
        <vt:i4>1</vt:i4>
      </vt:variant>
    </vt:vector>
  </ap:HeadingPairs>
  <ap:TitlesOfParts>
    <vt:vector baseType="lpstr" size="4">
      <vt:lpstr>البدء</vt:lpstr>
      <vt:lpstr>هدية الميزانية والمتعقب</vt:lpstr>
      <vt:lpstr>البيانات</vt:lpstr>
      <vt:lpstr>'هدية الميزانية والمتعقب'!Print_Titles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2018-06-21T11:31:46Z</dcterms:created>
  <dcterms:modified xsi:type="dcterms:W3CDTF">2021-09-15T05:11:30Z</dcterms:modified>
</cp:coreProperties>
</file>