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31.xml" ContentType="application/vnd.openxmlformats-officedocument.spreadsheetml.worksheet+xml"/>
  <Override PartName="/xl/tables/table31.xml" ContentType="application/vnd.openxmlformats-officedocument.spreadsheetml.table+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worksheets/sheet64.xml" ContentType="application/vnd.openxmlformats-officedocument.spreadsheetml.worksheet+xml"/>
  <Override PartName="/xl/tables/table64.xml" ContentType="application/vnd.openxmlformats-officedocument.spreadsheetml.table+xml"/>
  <Override PartName="/customXml/item13.xml" ContentType="application/xml"/>
  <Override PartName="/customXml/itemProps13.xml" ContentType="application/vnd.openxmlformats-officedocument.customXmlProperties+xml"/>
  <Override PartName="/xl/worksheets/sheet55.xml" ContentType="application/vnd.openxmlformats-officedocument.spreadsheetml.worksheet+xml"/>
  <Override PartName="/xl/tables/table55.xml" ContentType="application/vnd.openxmlformats-officedocument.spreadsheetml.table+xml"/>
  <Override PartName="/xl/calcChain.xml" ContentType="application/vnd.openxmlformats-officedocument.spreadsheetml.calcChain+xml"/>
  <Override PartName="/xl/worksheets/sheet46.xml" ContentType="application/vnd.openxmlformats-officedocument.spreadsheetml.worksheet+xml"/>
  <Override PartName="/xl/tables/table46.xml" ContentType="application/vnd.openxmlformats-officedocument.spreadsheetml.table+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11"/>
  <workbookPr filterPrivacy="1" codeName="ThisWorkbook"/>
  <xr:revisionPtr revIDLastSave="0" documentId="13_ncr:1_{7088182D-3AEA-4B63-84A9-C1ABFEB370FC}" xr6:coauthVersionLast="47" xr6:coauthVersionMax="47" xr10:uidLastSave="{00000000-0000-0000-0000-000000000000}"/>
  <bookViews>
    <workbookView xWindow="-120" yWindow="-120" windowWidth="29040" windowHeight="17640" xr2:uid="{00000000-000D-0000-FFFF-FFFF00000000}"/>
  </bookViews>
  <sheets>
    <sheet name="المدة" sheetId="1" r:id="rId1"/>
    <sheet name="الساعات المعتمدة" sheetId="2" r:id="rId2"/>
    <sheet name="الميزانية" sheetId="3" r:id="rId3"/>
    <sheet name="صافي المصروفات الشهرية" sheetId="5" r:id="rId4"/>
    <sheet name="مصروفات الفصل الدراسي" sheetId="6" r:id="rId5"/>
    <sheet name="الكتب" sheetId="4" r:id="rId6"/>
  </sheets>
  <definedNames>
    <definedName name="_xlnm.Print_Titles" localSheetId="1">'الساعات المعتمدة'!$14:$14</definedName>
    <definedName name="_xlnm.Print_Titles" localSheetId="5">الكتب!$4:$4</definedName>
    <definedName name="_xlnm.Print_Titles" localSheetId="0">المدة!$5:$5</definedName>
    <definedName name="_xlnm.Print_Titles" localSheetId="2">الميزانية!$10:$11</definedName>
    <definedName name="_xlnm.Print_Titles" localSheetId="3">'صافي المصروفات الشهرية'!$4:$5</definedName>
    <definedName name="_xlnm.Print_Titles" localSheetId="4">'مصروفات الفصل الدراسي'!$4:$5</definedName>
    <definedName name="الرصيد">الميزانية!$D$8</definedName>
    <definedName name="السنة">المدة!$F$3</definedName>
    <definedName name="الشهور_في_الفصل_الدراسي">الميزانية!$C$9</definedName>
    <definedName name="الفاصل_الزمني">المدة!$D$4</definedName>
    <definedName name="الكلية">'الساعات المعتمدة'!$B$1</definedName>
    <definedName name="المتطلبات">'الساعات المعتمدة'!$B$8:$B$11</definedName>
    <definedName name="صافي_الدخل_الشهري">الميزانية!$B$8</definedName>
    <definedName name="صافي_المصروفات_الشهرية">الميزانية!$C$8</definedName>
    <definedName name="عنوان_العمود_1">جدولة[[#Headers],[الوقت ]]</definedName>
    <definedName name="عنوان_العمود_2">الدورات_التدريبية[[#Headers],[عنوان المادة الدراسية]]</definedName>
    <definedName name="عنوان_العمود_3">الدخل_الشهري[[#Headers],[العنصر]]</definedName>
    <definedName name="عنوان_العمود_4">المصاريف_الشهرية[[#Headers],[العنصر]]</definedName>
    <definedName name="عنوان_العمود_5">مصاريف_الفصل_الدراسي[[#Headers],[العنصر]]</definedName>
    <definedName name="عنوان_العمود_6">قائمة_الكتب[[#Headers],[العنوان]]</definedName>
    <definedName name="وقت_البدء">المدة!$C$4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 l="1"/>
  <c r="B7" i="1"/>
  <c r="B8" i="1"/>
  <c r="B9" i="1"/>
  <c r="B10" i="1"/>
  <c r="B11" i="1"/>
  <c r="B12" i="1"/>
  <c r="B13" i="1"/>
  <c r="B14" i="1"/>
  <c r="B15" i="1"/>
  <c r="B16" i="1"/>
  <c r="B17" i="1"/>
  <c r="B18" i="1"/>
  <c r="B19" i="1"/>
  <c r="B20" i="1"/>
  <c r="B21" i="1"/>
  <c r="B22" i="1"/>
  <c r="B23" i="1"/>
  <c r="B24" i="1"/>
  <c r="B25" i="1"/>
  <c r="B26" i="1"/>
  <c r="B27" i="1"/>
  <c r="B28" i="1"/>
  <c r="B29" i="1"/>
  <c r="E5" i="2"/>
  <c r="C5" i="2"/>
  <c r="B1" i="4" l="1"/>
  <c r="D6" i="6" l="1"/>
  <c r="D7" i="6"/>
  <c r="D8" i="6"/>
  <c r="D9" i="6"/>
  <c r="D10" i="6"/>
  <c r="D11" i="6"/>
  <c r="C4" i="6"/>
  <c r="C3" i="6"/>
  <c r="B1" i="6"/>
  <c r="D4" i="6" l="1"/>
  <c r="C4" i="5"/>
  <c r="C3" i="5"/>
  <c r="B1" i="5"/>
  <c r="C8" i="3" l="1"/>
  <c r="B1" i="3"/>
  <c r="C3" i="3" l="1"/>
  <c r="C3" i="2" l="1"/>
  <c r="E8" i="2" l="1"/>
  <c r="E9" i="2"/>
  <c r="E10" i="2"/>
  <c r="E11" i="2"/>
  <c r="E12" i="2" l="1"/>
  <c r="C10" i="3"/>
  <c r="B8" i="3" s="1"/>
  <c r="C8" i="2"/>
  <c r="C9" i="2"/>
  <c r="C10" i="2"/>
  <c r="C11" i="2"/>
  <c r="B5" i="3" l="1"/>
  <c r="D8" i="3"/>
  <c r="C12" i="2"/>
  <c r="D8" i="2"/>
  <c r="D9" i="2"/>
  <c r="D10" i="2"/>
  <c r="D11" i="2"/>
  <c r="D5" i="2"/>
  <c r="B5" i="2"/>
  <c r="D12" i="2" l="1"/>
  <c r="B6" i="3"/>
</calcChain>
</file>

<file path=xl/sharedStrings.xml><?xml version="1.0" encoding="utf-8"?>
<sst xmlns="http://schemas.openxmlformats.org/spreadsheetml/2006/main" count="123" uniqueCount="89">
  <si>
    <t>جدول الفصل الخاص بي</t>
  </si>
  <si>
    <t>فصل الخريف الدراسي</t>
  </si>
  <si>
    <t xml:space="preserve">الوقت </t>
  </si>
  <si>
    <t>وقت البدء</t>
  </si>
  <si>
    <t>الاثنين</t>
  </si>
  <si>
    <t>الإفطار</t>
  </si>
  <si>
    <t>الأعمال: محاضرة في المبنى ب، الغرفة 256</t>
  </si>
  <si>
    <t>الفاصل الزمني</t>
  </si>
  <si>
    <t>الثلاثاء</t>
  </si>
  <si>
    <t>(بالدقائق)</t>
  </si>
  <si>
    <t>الأربعاء</t>
  </si>
  <si>
    <t>السنة</t>
  </si>
  <si>
    <t>الخميس</t>
  </si>
  <si>
    <t>الفيزياء: المختبر 
المبني هـ، الغرفة 309</t>
  </si>
  <si>
    <t>الجمعة</t>
  </si>
  <si>
    <t>السبت</t>
  </si>
  <si>
    <t>الأحد</t>
  </si>
  <si>
    <t>الكلية</t>
  </si>
  <si>
    <t>مخطط الساعات المعتمدة</t>
  </si>
  <si>
    <t>اسم الدرجة العلمية</t>
  </si>
  <si>
    <t>التقدم الإجمالي</t>
  </si>
  <si>
    <t>ملاحظة: سيتم ملء ملخص الساعات المعتمدة التالي تلقائياً بالإدخالات التي تضيفها إلى جدول "المواد الدراسية الجامعية" الموجود أدناه</t>
  </si>
  <si>
    <t>المتطلبات</t>
  </si>
  <si>
    <t>تخصص أكاديمي رئيسي</t>
  </si>
  <si>
    <t>تخصص أكاديمي فرعي</t>
  </si>
  <si>
    <t>مادة دراسية اختيارية</t>
  </si>
  <si>
    <t>دراسة عامة</t>
  </si>
  <si>
    <t>الإجمالي</t>
  </si>
  <si>
    <t>المواد_الدراسية</t>
  </si>
  <si>
    <t>عنوان المادة الدراسية</t>
  </si>
  <si>
    <t>المادة الدراسية 1</t>
  </si>
  <si>
    <t>المادة الدراسية 2</t>
  </si>
  <si>
    <t>المادة الدراسية 3</t>
  </si>
  <si>
    <t>إجمالي الساعات المعتمدة</t>
  </si>
  <si>
    <t>رقم المادة الدراسية</t>
  </si>
  <si>
    <t>الرقم</t>
  </si>
  <si>
    <t>المكتسبة</t>
  </si>
  <si>
    <t>المطلوبة</t>
  </si>
  <si>
    <t>الساعات المعتمدة</t>
  </si>
  <si>
    <t>مكتملة</t>
  </si>
  <si>
    <t>نعم</t>
  </si>
  <si>
    <t>لا</t>
  </si>
  <si>
    <t>الدرجة</t>
  </si>
  <si>
    <t>الفصل الدراسي</t>
  </si>
  <si>
    <t>الفصل الدراسي 1</t>
  </si>
  <si>
    <t>متعقب الميزانية</t>
  </si>
  <si>
    <t>الميزانية الخاصة بي</t>
  </si>
  <si>
    <t>النسبة المئوية للدخل الذي تم إنفاقه</t>
  </si>
  <si>
    <t>صافي الدخل الشهري</t>
  </si>
  <si>
    <t>الأشهر في الفصل الدراسي</t>
  </si>
  <si>
    <t>الدخل الشهري</t>
  </si>
  <si>
    <t>العنصر</t>
  </si>
  <si>
    <t>الدخل الثابت</t>
  </si>
  <si>
    <t>المساعدة المالية</t>
  </si>
  <si>
    <t>القروض</t>
  </si>
  <si>
    <t>مصادر الدخل الأخرى</t>
  </si>
  <si>
    <t>صافي المصروفات الشهرية</t>
  </si>
  <si>
    <t>المبلغ</t>
  </si>
  <si>
    <t>الرصيد</t>
  </si>
  <si>
    <t>المصروفات الشهرية</t>
  </si>
  <si>
    <t>الإيجار</t>
  </si>
  <si>
    <t>المرافق</t>
  </si>
  <si>
    <t>الهاتف الجوال</t>
  </si>
  <si>
    <t>البقالة</t>
  </si>
  <si>
    <t>مصروفات السيارة</t>
  </si>
  <si>
    <t>قروض الطلاب</t>
  </si>
  <si>
    <t>بطاقات الائتمان</t>
  </si>
  <si>
    <t>التأمين</t>
  </si>
  <si>
    <t>الترفيه</t>
  </si>
  <si>
    <t>مصروفات متنوعة</t>
  </si>
  <si>
    <t>مصروفات الفصل الدراسي</t>
  </si>
  <si>
    <t>مصروفات الفصل الدراسي (الإجمالي/ لكل شهر)</t>
  </si>
  <si>
    <t>الرسوم الدراسية</t>
  </si>
  <si>
    <t>رسوم استخدام المختبر</t>
  </si>
  <si>
    <t>الكتب</t>
  </si>
  <si>
    <t>الودائع</t>
  </si>
  <si>
    <t>وسائل النقل</t>
  </si>
  <si>
    <t>رسوم أخرى</t>
  </si>
  <si>
    <t>كل شهر</t>
  </si>
  <si>
    <t>متعقب الكتب</t>
  </si>
  <si>
    <t>قائمة الكتب</t>
  </si>
  <si>
    <t>العنوان</t>
  </si>
  <si>
    <t>عنوان الكتاب</t>
  </si>
  <si>
    <t>الكاتب</t>
  </si>
  <si>
    <t>المادة الدراسية</t>
  </si>
  <si>
    <t>من أين يجب شراؤه؟</t>
  </si>
  <si>
    <t>الموقع</t>
  </si>
  <si>
    <t>رقم ISBN</t>
  </si>
  <si>
    <t>الملاحظات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</si>
</sst>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quot;ر.س.‏&quot;\ #,##0_-;&quot;ر.س.‏&quot;\ #,##0\-"/>
    <numFmt numFmtId="165" formatCode="_-&quot;ر.س.‏&quot;\ * #,##0_-;_-&quot;ر.س.‏&quot;\ * #,##0\-;_-&quot;ر.س.‏&quot;\ * &quot;-&quot;_-;_-@_-"/>
    <numFmt numFmtId="166" formatCode="_(* #,##0_);_(* \(#,##0\);_(* &quot;-&quot;_);_(@_)"/>
    <numFmt numFmtId="167" formatCode="_(* #,##0.00_);_(* \(#,##0.00\);_(* &quot;-&quot;??_);_(@_)"/>
    <numFmt numFmtId="168" formatCode="0.0"/>
    <numFmt numFmtId="169" formatCode="&quot;ر.س.‏&quot;\ #,##0_-"/>
    <numFmt numFmtId="170" formatCode="[$-1000000]h:mm:ss;@"/>
  </numFmts>
  <fonts count="24" x14ac:knownFonts="1">
    <font>
      <sz val="11"/>
      <color theme="0" tint="-0.34998626667073579"/>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color theme="0" tint="-0.34998626667073579"/>
      <name val="Tahoma"/>
      <family val="2"/>
    </font>
    <font>
      <sz val="11"/>
      <color theme="0" tint="-0.24994659260841701"/>
      <name val="Tahoma"/>
      <family val="2"/>
    </font>
    <font>
      <i/>
      <sz val="11"/>
      <color rgb="FF7F7F7F"/>
      <name val="Tahoma"/>
      <family val="2"/>
    </font>
    <font>
      <sz val="11"/>
      <color rgb="FF006100"/>
      <name val="Tahoma"/>
      <family val="2"/>
    </font>
    <font>
      <sz val="14"/>
      <color theme="3" tint="9.9948118533890809E-2"/>
      <name val="Tahoma"/>
      <family val="2"/>
    </font>
    <font>
      <sz val="11"/>
      <color theme="4"/>
      <name val="Tahoma"/>
      <family val="2"/>
    </font>
    <font>
      <sz val="23"/>
      <color theme="0" tint="-4.9989318521683403E-2"/>
      <name val="Tahoma"/>
      <family val="2"/>
    </font>
    <font>
      <sz val="11"/>
      <color theme="0" tint="-4.9989318521683403E-2"/>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28"/>
      <color theme="0"/>
      <name val="Tahoma"/>
      <family val="2"/>
    </font>
    <font>
      <b/>
      <sz val="11"/>
      <color theme="1"/>
      <name val="Tahoma"/>
      <family val="2"/>
    </font>
    <font>
      <sz val="11"/>
      <color rgb="FFFF0000"/>
      <name val="Tahoma"/>
      <family val="2"/>
    </font>
    <font>
      <sz val="34"/>
      <color theme="0" tint="-4.9989318521683403E-2"/>
      <name val="Tahoma"/>
      <family val="2"/>
    </font>
    <font>
      <sz val="12"/>
      <color theme="0" tint="-4.9989318521683403E-2"/>
      <name val="Tahoma"/>
      <family val="2"/>
    </font>
    <font>
      <sz val="14"/>
      <color theme="1"/>
      <name val="Tahoma"/>
      <family val="2"/>
    </font>
  </fonts>
  <fills count="36">
    <fill>
      <patternFill patternType="none"/>
    </fill>
    <fill>
      <patternFill patternType="gray125"/>
    </fill>
    <fill>
      <patternFill patternType="solid">
        <fgColor theme="1"/>
        <bgColor indexed="64"/>
      </patternFill>
    </fill>
    <fill>
      <patternFill patternType="solid">
        <fgColor theme="1" tint="0.14996795556505021"/>
        <bgColor indexed="64"/>
      </patternFill>
    </fill>
    <fill>
      <patternFill patternType="solid">
        <fgColor theme="4" tint="-0.24994659260841701"/>
        <bgColor indexed="64"/>
      </patternFill>
    </fill>
    <fill>
      <patternFill patternType="solid">
        <fgColor theme="1" tint="0.14996795556505021"/>
        <bgColor theme="1" tint="0.149967955565050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bottom style="medium">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2">
    <xf numFmtId="0" fontId="0" fillId="3" borderId="0">
      <alignment horizontal="left" vertical="center" wrapText="1"/>
    </xf>
    <xf numFmtId="0" fontId="18" fillId="4" borderId="0" applyNumberFormat="0" applyBorder="0" applyProtection="0"/>
    <xf numFmtId="0" fontId="10" fillId="4" borderId="0" applyNumberFormat="0" applyBorder="0" applyProtection="0"/>
    <xf numFmtId="0" fontId="11" fillId="0" borderId="0" applyNumberFormat="0" applyFill="0" applyBorder="0" applyProtection="0">
      <alignment horizontal="left"/>
    </xf>
    <xf numFmtId="9" fontId="13" fillId="0" borderId="0" applyFont="0" applyFill="0" applyBorder="0" applyAlignment="0" applyProtection="0"/>
    <xf numFmtId="0" fontId="12" fillId="3" borderId="0" applyNumberFormat="0" applyBorder="0" applyProtection="0">
      <alignment horizontal="left" vertical="center" wrapText="1"/>
    </xf>
    <xf numFmtId="0" fontId="22" fillId="2" borderId="0" applyNumberFormat="0">
      <alignment horizontal="right" indent="1"/>
    </xf>
    <xf numFmtId="0" fontId="21" fillId="3" borderId="0">
      <alignment horizontal="right"/>
    </xf>
    <xf numFmtId="170" fontId="11" fillId="2" borderId="0" applyBorder="0" applyProtection="0">
      <alignment horizontal="right" vertical="center" indent="1"/>
    </xf>
    <xf numFmtId="0" fontId="2" fillId="3" borderId="0">
      <alignment horizontal="left"/>
    </xf>
    <xf numFmtId="170" fontId="12" fillId="3" borderId="0">
      <alignment horizontal="left" vertical="center"/>
    </xf>
    <xf numFmtId="0" fontId="12" fillId="3" borderId="0">
      <alignment horizontal="right" vertical="center"/>
    </xf>
    <xf numFmtId="0" fontId="11" fillId="3" borderId="0">
      <alignment horizontal="center" readingOrder="2"/>
    </xf>
    <xf numFmtId="169" fontId="7" fillId="0" borderId="0" applyFont="0" applyFill="0" applyBorder="0" applyAlignment="0" applyProtection="0"/>
    <xf numFmtId="0" fontId="13" fillId="0" borderId="0" applyNumberFormat="0" applyFill="0" applyBorder="0" applyProtection="0">
      <alignment horizontal="right" indent="2"/>
    </xf>
    <xf numFmtId="0" fontId="6" fillId="3" borderId="0" applyNumberFormat="0" applyAlignment="0" applyProtection="0"/>
    <xf numFmtId="0" fontId="6" fillId="5" borderId="1" applyNumberFormat="0" applyFont="0" applyFill="0" applyAlignment="0">
      <alignment horizontal="left" vertical="center"/>
    </xf>
    <xf numFmtId="0" fontId="6" fillId="5" borderId="0" applyFill="0" applyBorder="0">
      <alignment horizontal="center" vertical="center"/>
    </xf>
    <xf numFmtId="0" fontId="2" fillId="3" borderId="0" applyNumberFormat="0" applyBorder="0">
      <alignment horizontal="right" indent="1"/>
    </xf>
    <xf numFmtId="164" fontId="6" fillId="3" borderId="0" applyFill="0" applyBorder="0">
      <alignment horizontal="right" vertical="center" wrapText="1" indent="2" readingOrder="2"/>
    </xf>
    <xf numFmtId="169" fontId="6" fillId="3" borderId="0" applyNumberFormat="0" applyFont="0" applyFill="0" applyBorder="0">
      <alignment horizontal="right" vertical="center" wrapText="1" indent="2"/>
    </xf>
    <xf numFmtId="169" fontId="6" fillId="3" borderId="0" applyNumberFormat="0" applyFont="0" applyFill="0" applyBorder="0">
      <alignment horizontal="left" vertical="center" wrapText="1"/>
    </xf>
    <xf numFmtId="168" fontId="6" fillId="3" borderId="0">
      <alignment horizontal="center" vertical="center" wrapText="1"/>
    </xf>
    <xf numFmtId="164" fontId="11" fillId="3" borderId="0" applyFill="0" applyBorder="0">
      <alignment horizontal="right" wrapText="1" indent="2" readingOrder="2"/>
    </xf>
    <xf numFmtId="167"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9" fillId="6" borderId="0" applyNumberFormat="0" applyBorder="0" applyAlignment="0" applyProtection="0"/>
    <xf numFmtId="0" fontId="3" fillId="7" borderId="0" applyNumberFormat="0" applyBorder="0" applyAlignment="0" applyProtection="0"/>
    <xf numFmtId="0" fontId="16" fillId="8" borderId="0" applyNumberFormat="0" applyBorder="0" applyAlignment="0" applyProtection="0"/>
    <xf numFmtId="0" fontId="14" fillId="9" borderId="2" applyNumberFormat="0" applyAlignment="0" applyProtection="0"/>
    <xf numFmtId="0" fontId="17" fillId="10" borderId="3" applyNumberFormat="0" applyAlignment="0" applyProtection="0"/>
    <xf numFmtId="0" fontId="4" fillId="10" borderId="2" applyNumberFormat="0" applyAlignment="0" applyProtection="0"/>
    <xf numFmtId="0" fontId="15" fillId="0" borderId="4" applyNumberFormat="0" applyFill="0" applyAlignment="0" applyProtection="0"/>
    <xf numFmtId="0" fontId="5" fillId="11" borderId="5" applyNumberFormat="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19" fillId="0" borderId="6" applyNumberFormat="0" applyFill="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5">
    <xf numFmtId="0" fontId="0" fillId="3" borderId="0" xfId="0">
      <alignment horizontal="left" vertical="center" wrapText="1"/>
    </xf>
    <xf numFmtId="0" fontId="22" fillId="2" borderId="0" xfId="6">
      <alignment horizontal="right" indent="1"/>
    </xf>
    <xf numFmtId="0" fontId="10" fillId="4" borderId="0" xfId="2"/>
    <xf numFmtId="0" fontId="18" fillId="4" borderId="0" xfId="1"/>
    <xf numFmtId="0" fontId="10" fillId="4" borderId="0" xfId="2" applyAlignment="1">
      <alignment horizontal="right" readingOrder="2"/>
    </xf>
    <xf numFmtId="0" fontId="18" fillId="4" borderId="0" xfId="1" applyAlignment="1">
      <alignment horizontal="right" readingOrder="2"/>
    </xf>
    <xf numFmtId="0" fontId="22" fillId="2" borderId="0" xfId="6" applyAlignment="1">
      <alignment horizontal="left" indent="1" readingOrder="2"/>
    </xf>
    <xf numFmtId="0" fontId="11" fillId="3" borderId="0" xfId="3" applyFill="1" applyAlignment="1">
      <alignment horizontal="right" readingOrder="2"/>
    </xf>
    <xf numFmtId="0" fontId="21" fillId="3" borderId="0" xfId="7" applyAlignment="1">
      <alignment horizontal="left" readingOrder="2"/>
    </xf>
    <xf numFmtId="0" fontId="0" fillId="3" borderId="0" xfId="0" applyAlignment="1">
      <alignment horizontal="right" vertical="center" wrapText="1" readingOrder="2"/>
    </xf>
    <xf numFmtId="0" fontId="12" fillId="3" borderId="0" xfId="11" applyAlignment="1">
      <alignment horizontal="left" vertical="center" readingOrder="2"/>
    </xf>
    <xf numFmtId="0" fontId="2" fillId="3" borderId="0" xfId="9" applyAlignment="1">
      <alignment horizontal="right" readingOrder="2"/>
    </xf>
    <xf numFmtId="0" fontId="22" fillId="2" borderId="0" xfId="6" applyNumberFormat="1" applyAlignment="1">
      <alignment horizontal="left" indent="1" readingOrder="2"/>
    </xf>
    <xf numFmtId="0" fontId="12" fillId="3" borderId="0" xfId="5" applyAlignment="1">
      <alignment horizontal="right" vertical="center" wrapText="1" readingOrder="2"/>
    </xf>
    <xf numFmtId="0" fontId="2" fillId="3" borderId="0" xfId="18" applyAlignment="1">
      <alignment horizontal="left" indent="1" readingOrder="2"/>
    </xf>
    <xf numFmtId="0" fontId="6" fillId="3" borderId="0" xfId="15" applyAlignment="1">
      <alignment horizontal="right" vertical="center" readingOrder="2"/>
    </xf>
    <xf numFmtId="0" fontId="11" fillId="3" borderId="0" xfId="12">
      <alignment horizontal="center" readingOrder="2"/>
    </xf>
    <xf numFmtId="0" fontId="0" fillId="3" borderId="1" xfId="16" applyFont="1" applyFill="1" applyAlignment="1">
      <alignment horizontal="right" vertical="center" wrapText="1" readingOrder="2"/>
    </xf>
    <xf numFmtId="0" fontId="6" fillId="3" borderId="1" xfId="17" applyFill="1" applyBorder="1" applyAlignment="1">
      <alignment horizontal="center" vertical="center" readingOrder="2"/>
    </xf>
    <xf numFmtId="0" fontId="6" fillId="3" borderId="0" xfId="17" applyFill="1" applyAlignment="1">
      <alignment horizontal="center" vertical="center" readingOrder="2"/>
    </xf>
    <xf numFmtId="0" fontId="0" fillId="3" borderId="0" xfId="21" applyNumberFormat="1" applyFont="1" applyAlignment="1">
      <alignment horizontal="right" vertical="center" wrapText="1" readingOrder="2"/>
    </xf>
    <xf numFmtId="0" fontId="13" fillId="3" borderId="0" xfId="14" applyFill="1" applyBorder="1" applyAlignment="1">
      <alignment horizontal="left" indent="2" readingOrder="2"/>
    </xf>
    <xf numFmtId="0" fontId="13" fillId="3" borderId="0" xfId="14" applyFill="1" applyAlignment="1">
      <alignment horizontal="left" indent="2" readingOrder="2"/>
    </xf>
    <xf numFmtId="0" fontId="23" fillId="4" borderId="0" xfId="2" applyFont="1" applyAlignment="1">
      <alignment horizontal="right" readingOrder="2"/>
    </xf>
    <xf numFmtId="164" fontId="6" fillId="3" borderId="0" xfId="19" applyFill="1">
      <alignment horizontal="right" vertical="center" wrapText="1" indent="2" readingOrder="2"/>
    </xf>
    <xf numFmtId="164" fontId="11" fillId="3" borderId="0" xfId="23" applyFill="1">
      <alignment horizontal="right" wrapText="1" indent="2" readingOrder="2"/>
    </xf>
    <xf numFmtId="164" fontId="6" fillId="3" borderId="0" xfId="19" applyFill="1" applyBorder="1">
      <alignment horizontal="right" vertical="center" wrapText="1" indent="2" readingOrder="2"/>
    </xf>
    <xf numFmtId="164" fontId="12" fillId="3" borderId="0" xfId="10" applyNumberFormat="1" applyAlignment="1">
      <alignment horizontal="right" vertical="center" readingOrder="2"/>
    </xf>
    <xf numFmtId="164" fontId="12" fillId="3" borderId="0" xfId="5" applyNumberFormat="1" applyAlignment="1">
      <alignment horizontal="left" vertical="center" wrapText="1" readingOrder="2"/>
    </xf>
    <xf numFmtId="170" fontId="11" fillId="2" borderId="0" xfId="8" applyAlignment="1">
      <alignment horizontal="left" vertical="center" indent="1" readingOrder="2"/>
    </xf>
    <xf numFmtId="170" fontId="12" fillId="3" borderId="0" xfId="10" applyAlignment="1">
      <alignment horizontal="right" vertical="center" readingOrder="2"/>
    </xf>
    <xf numFmtId="168" fontId="6" fillId="3" borderId="0" xfId="22" applyAlignment="1">
      <alignment horizontal="center" vertical="center" wrapText="1" readingOrder="2"/>
    </xf>
    <xf numFmtId="9" fontId="12" fillId="3" borderId="0" xfId="4" applyFont="1" applyFill="1" applyAlignment="1">
      <alignment horizontal="right" vertical="center" indent="1" readingOrder="2"/>
    </xf>
    <xf numFmtId="0" fontId="11" fillId="3" borderId="0" xfId="3" applyFill="1" applyAlignment="1">
      <alignment horizontal="right" indent="1" readingOrder="2"/>
    </xf>
    <xf numFmtId="0" fontId="11" fillId="3" borderId="0" xfId="12">
      <alignment horizontal="center" readingOrder="2"/>
    </xf>
  </cellXfs>
  <cellStyles count="62">
    <cellStyle name="20% - تمييز1" xfId="39" builtinId="30" customBuiltin="1"/>
    <cellStyle name="20% - تمييز2" xfId="43" builtinId="34" customBuiltin="1"/>
    <cellStyle name="20% - تمييز3" xfId="47" builtinId="38" customBuiltin="1"/>
    <cellStyle name="20% - تمييز4" xfId="51" builtinId="42" customBuiltin="1"/>
    <cellStyle name="20% - تمييز5" xfId="55" builtinId="46" customBuiltin="1"/>
    <cellStyle name="20% - تمييز6" xfId="59" builtinId="50" customBuiltin="1"/>
    <cellStyle name="40% - تمييز1" xfId="40" builtinId="31" customBuiltin="1"/>
    <cellStyle name="40% - تمييز2" xfId="44" builtinId="35" customBuiltin="1"/>
    <cellStyle name="40% - تمييز3" xfId="48" builtinId="39" customBuiltin="1"/>
    <cellStyle name="40% - تمييز4" xfId="52" builtinId="43" customBuiltin="1"/>
    <cellStyle name="40% - تمييز5" xfId="56" builtinId="47" customBuiltin="1"/>
    <cellStyle name="40% - تمييز6" xfId="60" builtinId="51" customBuiltin="1"/>
    <cellStyle name="60% - تمييز1" xfId="41" builtinId="32" customBuiltin="1"/>
    <cellStyle name="60% - تمييز2" xfId="45" builtinId="36" customBuiltin="1"/>
    <cellStyle name="60% - تمييز3" xfId="49" builtinId="40" customBuiltin="1"/>
    <cellStyle name="60% - تمييز4" xfId="53" builtinId="44" customBuiltin="1"/>
    <cellStyle name="60% - تمييز5" xfId="57" builtinId="48" customBuiltin="1"/>
    <cellStyle name="60% - تمييز6" xfId="61" builtinId="52" customBuiltin="1"/>
    <cellStyle name="Comma" xfId="24" builtinId="3" customBuiltin="1"/>
    <cellStyle name="Comma [0]" xfId="25" builtinId="6" customBuiltin="1"/>
    <cellStyle name="Currency" xfId="13" builtinId="4" customBuiltin="1"/>
    <cellStyle name="Currency [0]" xfId="26" builtinId="7" customBuiltin="1"/>
    <cellStyle name="Percent" xfId="4" builtinId="5" customBuiltin="1"/>
    <cellStyle name="إخراج" xfId="31" builtinId="21" customBuiltin="1"/>
    <cellStyle name="إدخال" xfId="30" builtinId="20" customBuiltin="1"/>
    <cellStyle name="الإجمالي" xfId="37" builtinId="25" customBuiltin="1"/>
    <cellStyle name="الدرجة" xfId="22" xr:uid="{00000000-0005-0000-0000-000002000000}"/>
    <cellStyle name="السنة" xfId="7" xr:uid="{00000000-0005-0000-0000-000017000000}"/>
    <cellStyle name="العملة في الجدول" xfId="19" xr:uid="{00000000-0005-0000-0000-000011000000}"/>
    <cellStyle name="العملة في العنوان" xfId="23" xr:uid="{00000000-0005-0000-0000-000008000000}"/>
    <cellStyle name="الوقت" xfId="8" xr:uid="{00000000-0005-0000-0000-000014000000}"/>
    <cellStyle name="تسطير" xfId="16" xr:uid="{00000000-0005-0000-0000-000016000000}"/>
    <cellStyle name="تمييز أسود" xfId="6" xr:uid="{00000000-0005-0000-0000-000000000000}"/>
    <cellStyle name="تمييز1" xfId="38" builtinId="29" customBuiltin="1"/>
    <cellStyle name="تمييز2" xfId="42" builtinId="33" customBuiltin="1"/>
    <cellStyle name="تمييز3" xfId="46" builtinId="37" customBuiltin="1"/>
    <cellStyle name="تمييز4" xfId="50" builtinId="41" customBuiltin="1"/>
    <cellStyle name="تمييز5" xfId="54" builtinId="45" customBuiltin="1"/>
    <cellStyle name="تمييز6" xfId="58" builtinId="49" customBuiltin="1"/>
    <cellStyle name="جيد" xfId="27" builtinId="26" customBuiltin="1"/>
    <cellStyle name="حساب" xfId="32" builtinId="22" customBuiltin="1"/>
    <cellStyle name="خلية تدقيق" xfId="34" builtinId="23" customBuiltin="1"/>
    <cellStyle name="خلية مرتبطة" xfId="33" builtinId="24" customBuiltin="1"/>
    <cellStyle name="سيئ" xfId="28" builtinId="27" customBuiltin="1"/>
    <cellStyle name="عادي" xfId="0" builtinId="0" customBuiltin="1"/>
    <cellStyle name="عنوان" xfId="1" builtinId="15" customBuiltin="1"/>
    <cellStyle name="عنوان 1" xfId="2" builtinId="16" customBuiltin="1"/>
    <cellStyle name="عنوان 2" xfId="3" builtinId="17" customBuiltin="1"/>
    <cellStyle name="عنوان 3" xfId="5" builtinId="18" customBuiltin="1"/>
    <cellStyle name="عنوان 4" xfId="14" builtinId="19" customBuiltin="1"/>
    <cellStyle name="محاذاة إلى اليسار" xfId="10" xr:uid="{00000000-0005-0000-0000-00000B000000}"/>
    <cellStyle name="محاذاة إلى اليمين" xfId="11" xr:uid="{00000000-0005-0000-0000-00000F000000}"/>
    <cellStyle name="محاذاة إلى وسط الجدول" xfId="17" xr:uid="{00000000-0005-0000-0000-000010000000}"/>
    <cellStyle name="محاذاة إلى وسط العنوان 2" xfId="12" xr:uid="{00000000-0005-0000-0000-000005000000}"/>
    <cellStyle name="‏‏محاذاة إلى يسار التسميات" xfId="9" xr:uid="{00000000-0005-0000-0000-000009000000}"/>
    <cellStyle name="‏‏محاذاة إلى يسار الجدول" xfId="21" xr:uid="{00000000-0005-0000-0000-000012000000}"/>
    <cellStyle name="محاذاة إلى يمين التسميات" xfId="18" xr:uid="{00000000-0005-0000-0000-00000A000000}"/>
    <cellStyle name="محاذاة إلى يمين الجدول" xfId="20" xr:uid="{00000000-0005-0000-0000-000013000000}"/>
    <cellStyle name="محايد" xfId="29" builtinId="28" customBuiltin="1"/>
    <cellStyle name="ملاحظة" xfId="15" builtinId="10" customBuiltin="1"/>
    <cellStyle name="نص تحذير" xfId="35" builtinId="11" customBuiltin="1"/>
    <cellStyle name="نص توضيحي" xfId="36" builtinId="53" customBuiltin="1"/>
  </cellStyles>
  <dxfs count="60">
    <dxf>
      <font>
        <color theme="3" tint="9.9948118533890809E-2"/>
      </font>
    </dxf>
    <dxf>
      <font>
        <color theme="3" tint="9.9948118533890809E-2"/>
      </font>
    </dxf>
    <dxf>
      <font>
        <color theme="3" tint="9.9948118533890809E-2"/>
      </font>
    </dxf>
    <dxf>
      <font>
        <color theme="3" tint="9.9948118533890809E-2"/>
      </font>
    </dxf>
    <dxf>
      <font>
        <color theme="3" tint="9.9948118533890809E-2"/>
      </font>
    </dxf>
    <dxf>
      <font>
        <color theme="3" tint="9.9948118533890809E-2"/>
      </font>
    </dxf>
    <dxf>
      <alignment horizontal="right" vertical="center" textRotation="0" wrapText="1" indent="0" justifyLastLine="0" shrinkToFit="0" readingOrder="2"/>
    </dxf>
    <dxf>
      <alignment horizontal="center" vertical="center" textRotation="0" wrapText="1" indent="0" justifyLastLine="0" shrinkToFit="0" readingOrder="2"/>
    </dxf>
    <dxf>
      <alignment horizontal="center" vertical="center" textRotation="0" wrapText="0"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left" vertical="center" textRotation="0" wrapText="1" indent="0" justifyLastLine="0" shrinkToFit="0" readingOrder="2"/>
    </dxf>
    <dxf>
      <alignment horizontal="right" vertical="center" textRotation="0" wrapText="1" indent="0" justifyLastLine="0" shrinkToFit="0" readingOrder="2"/>
    </dxf>
    <dxf>
      <alignment horizontal="left" vertical="center" textRotation="0" wrapText="1" indent="0" justifyLastLine="0" shrinkToFit="0" readingOrder="2"/>
    </dxf>
    <dxf>
      <alignment horizontal="right" vertical="center" textRotation="0" wrapText="1" indent="0" justifyLastLine="0" shrinkToFit="0" readingOrder="2"/>
    </dxf>
    <dxf>
      <alignment horizontal="left" vertical="center" textRotation="0" wrapText="1" indent="0" justifyLastLine="0" shrinkToFit="0" readingOrder="2"/>
    </dxf>
    <dxf>
      <alignment horizontal="right" vertical="center" textRotation="0" wrapText="1" indent="0" justifyLastLine="0" shrinkToFit="0" readingOrder="2"/>
    </dxf>
    <dxf>
      <alignment horizontal="left" vertical="center" textRotation="0" wrapText="1" indent="0" justifyLastLine="0" shrinkToFit="0" readingOrder="2"/>
    </dxf>
    <dxf>
      <alignment horizontal="right" vertical="center" textRotation="0" wrapText="1" indent="0" justifyLastLine="0" shrinkToFit="0" readingOrder="2"/>
    </dxf>
    <dxf>
      <alignment horizontal="lef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font>
        <b val="0"/>
        <i val="0"/>
        <strike val="0"/>
        <condense val="0"/>
        <extend val="0"/>
        <outline val="0"/>
        <shadow val="0"/>
        <u val="none"/>
        <vertAlign val="baseline"/>
        <sz val="11"/>
        <color theme="0" tint="-0.34998626667073579"/>
        <name val="Tahoma"/>
        <family val="2"/>
        <scheme val="none"/>
      </font>
      <numFmt numFmtId="164" formatCode="&quot;ر.س.‏&quot;\ #,##0_-;&quot;ر.س.‏&quot;\ #,##0\-"/>
      <alignment horizontal="right" vertical="center" textRotation="0" wrapText="1" indent="2" justifyLastLine="0" shrinkToFit="0" readingOrder="2"/>
      <protection locked="1" hidden="0"/>
    </dxf>
    <dxf>
      <font>
        <b val="0"/>
        <i val="0"/>
        <strike val="0"/>
        <condense val="0"/>
        <extend val="0"/>
        <outline val="0"/>
        <shadow val="0"/>
        <u val="none"/>
        <vertAlign val="baseline"/>
        <sz val="11"/>
        <color theme="0" tint="-0.34998626667073579"/>
        <name val="Tahoma"/>
        <family val="2"/>
        <scheme val="none"/>
      </font>
      <numFmt numFmtId="0" formatCode="General"/>
      <alignment horizontal="right" vertical="center" textRotation="0" wrapText="1" indent="2" justifyLastLine="0" shrinkToFit="0" readingOrder="2"/>
      <protection locked="1" hidden="0"/>
    </dxf>
    <dxf>
      <alignment horizontal="right" vertical="center" textRotation="0" wrapText="1" indent="0" justifyLastLine="0" shrinkToFit="0" readingOrder="2"/>
    </dxf>
    <dxf>
      <alignment horizontal="right" vertical="center" textRotation="0" wrapText="1" indent="0" justifyLastLine="0" shrinkToFit="0" readingOrder="2"/>
    </dxf>
    <dxf>
      <font>
        <b val="0"/>
        <i val="0"/>
        <strike val="0"/>
        <condense val="0"/>
        <extend val="0"/>
        <outline val="0"/>
        <shadow val="0"/>
        <u val="none"/>
        <vertAlign val="baseline"/>
        <sz val="11"/>
        <color theme="0" tint="-0.34998626667073579"/>
        <name val="Tahoma"/>
        <family val="2"/>
        <scheme val="none"/>
      </font>
      <numFmt numFmtId="164" formatCode="&quot;ر.س.‏&quot;\ #,##0_-;&quot;ر.س.‏&quot;\ #,##0\-"/>
      <alignment horizontal="right" vertical="center" textRotation="0" wrapText="1" indent="2" justifyLastLine="0" shrinkToFit="0" readingOrder="2"/>
      <protection locked="1" hidden="0"/>
    </dxf>
    <dxf>
      <alignment horizontal="right" vertical="center" textRotation="0" wrapText="1" indent="0" justifyLastLine="0" shrinkToFit="0" readingOrder="2"/>
    </dxf>
    <dxf>
      <alignment horizontal="right" vertical="center" textRotation="0" wrapText="1" indent="0" justifyLastLine="0" shrinkToFit="0" readingOrder="2"/>
    </dxf>
    <dxf>
      <numFmt numFmtId="164" formatCode="&quot;ر.س.‏&quot;\ #,##0_-;&quot;ر.س.‏&quot;\ #,##0\-"/>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alignment horizontal="left" vertical="center" textRotation="0" wrapText="0" indent="1" justifyLastLine="0" shrinkToFit="0" readingOrder="2"/>
    </dxf>
    <dxf>
      <numFmt numFmtId="170" formatCode="[$-1000000]h:mm:ss;@"/>
      <alignment horizontal="left" vertical="center" textRotation="0" wrapText="0" indent="1" justifyLastLine="0" shrinkToFit="0" readingOrder="2"/>
    </dxf>
    <dxf>
      <font>
        <b/>
        <i val="0"/>
        <color theme="0" tint="-0.34998626667073579"/>
      </font>
    </dxf>
    <dxf>
      <font>
        <b/>
        <i val="0"/>
        <color theme="0" tint="-0.34998626667073579"/>
      </font>
    </dxf>
    <dxf>
      <font>
        <color theme="0" tint="-0.34998626667073579"/>
      </font>
      <border>
        <top style="thin">
          <color theme="1"/>
        </top>
        <bottom/>
      </border>
    </dxf>
    <dxf>
      <font>
        <b val="0"/>
        <i val="0"/>
        <color theme="0" tint="-4.9989318521683403E-2"/>
      </font>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
      <font>
        <b/>
        <i val="0"/>
        <color theme="0" tint="-0.34998626667073579"/>
      </font>
    </dxf>
    <dxf>
      <font>
        <b val="0"/>
        <i val="0"/>
        <color theme="4"/>
      </font>
      <fill>
        <patternFill>
          <bgColor theme="1"/>
        </patternFill>
      </fill>
    </dxf>
    <dxf>
      <font>
        <color theme="0" tint="-0.34998626667073579"/>
      </font>
      <border>
        <top style="thin">
          <color theme="1"/>
        </top>
        <bottom style="thin">
          <color theme="1" tint="0.14996795556505021"/>
        </bottom>
      </border>
    </dxf>
    <dxf>
      <font>
        <b val="0"/>
        <i val="0"/>
        <color theme="4"/>
      </font>
      <fill>
        <patternFill patternType="solid">
          <bgColor theme="1" tint="0.14996795556505021"/>
        </patternFill>
      </fill>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s>
  <tableStyles count="2" defaultPivotStyle="PivotStyleLight16">
    <tableStyle name="نمط جدول إدارة المواد الدراسية في الكلية" pivot="0" count="5" xr9:uid="{00000000-0011-0000-FFFF-FFFF00000000}">
      <tableStyleElement type="wholeTable" dxfId="59"/>
      <tableStyleElement type="headerRow" dxfId="58"/>
      <tableStyleElement type="totalRow" dxfId="57"/>
      <tableStyleElement type="firstColumn" dxfId="56"/>
      <tableStyleElement type="lastColumn" dxfId="55"/>
    </tableStyle>
    <tableStyle name="النمط 2 لجدول إدارة المواد الدراسية في الكلية" pivot="0" count="5" xr9:uid="{00000000-0011-0000-FFFF-FFFF01000000}">
      <tableStyleElement type="wholeTable" dxfId="54"/>
      <tableStyleElement type="headerRow" dxfId="53"/>
      <tableStyleElement type="totalRow" dxfId="52"/>
      <tableStyleElement type="firstColumn" dxfId="51"/>
      <tableStyleElement type="lastColumn" dxfId="5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8" /><Relationship Type="http://schemas.openxmlformats.org/officeDocument/2006/relationships/customXml" Target="/customXml/item3.xml" Id="rId13" /><Relationship Type="http://schemas.openxmlformats.org/officeDocument/2006/relationships/worksheet" Target="/xl/worksheets/sheet31.xml" Id="rId3" /><Relationship Type="http://schemas.openxmlformats.org/officeDocument/2006/relationships/theme" Target="/xl/theme/theme11.xml" Id="rId7" /><Relationship Type="http://schemas.openxmlformats.org/officeDocument/2006/relationships/customXml" Target="/customXml/item22.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worksheet" Target="/xl/worksheets/sheet64.xml" Id="rId6" /><Relationship Type="http://schemas.openxmlformats.org/officeDocument/2006/relationships/customXml" Target="/customXml/item13.xml" Id="rId11" /><Relationship Type="http://schemas.openxmlformats.org/officeDocument/2006/relationships/worksheet" Target="/xl/worksheets/sheet55.xml" Id="rId5" /><Relationship Type="http://schemas.openxmlformats.org/officeDocument/2006/relationships/calcChain" Target="/xl/calcChain.xml" Id="rId10" /><Relationship Type="http://schemas.openxmlformats.org/officeDocument/2006/relationships/worksheet" Target="/xl/worksheets/sheet46.xml" Id="rId4" /><Relationship Type="http://schemas.openxmlformats.org/officeDocument/2006/relationships/sharedStrings" Target="/xl/sharedStrings.xml" Id="rId9" /></Relationship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جدولة" displayName="جدولة" ref="B5:I29">
  <autoFilter ref="B5:I2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الوقت " totalsRowLabel="الإجمالي" dataDxfId="49" totalsRowDxfId="48">
      <calculatedColumnFormula>وقت_البدء+_xlfn.SINGLE(TIME(0,(ROW(A1)-1)*الفاصل_الزمني,0))</calculatedColumnFormula>
    </tableColumn>
    <tableColumn id="2" xr3:uid="{00000000-0010-0000-0000-000002000000}" name="الاثنين" dataDxfId="47" totalsRowDxfId="46"/>
    <tableColumn id="3" xr3:uid="{00000000-0010-0000-0000-000003000000}" name="الثلاثاء" dataDxfId="45" totalsRowDxfId="44"/>
    <tableColumn id="4" xr3:uid="{00000000-0010-0000-0000-000004000000}" name="الأربعاء" dataDxfId="43" totalsRowDxfId="42"/>
    <tableColumn id="5" xr3:uid="{00000000-0010-0000-0000-000005000000}" name="الخميس" dataDxfId="41" totalsRowDxfId="40"/>
    <tableColumn id="6" xr3:uid="{00000000-0010-0000-0000-000006000000}" name="الجمعة" dataDxfId="39" totalsRowDxfId="38"/>
    <tableColumn id="7" xr3:uid="{00000000-0010-0000-0000-000007000000}" name="السبت" dataDxfId="37" totalsRowDxfId="36"/>
    <tableColumn id="8" xr3:uid="{00000000-0010-0000-0000-000008000000}" name="الأحد" totalsRowFunction="count" dataDxfId="35" totalsRowDxfId="34"/>
  </tableColumns>
  <tableStyleInfo name="نمط جدول إدارة المواد الدراسية في الكلية" showFirstColumn="1" showLastColumn="0" showRowStripes="1" showColumnStripes="0"/>
  <extLst>
    <ext xmlns:x14="http://schemas.microsoft.com/office/spreadsheetml/2009/9/main" uri="{504A1905-F514-4f6f-8877-14C23A59335A}">
      <x14:table altTextSummary="مخطط تفصيلي لجدول الفصل الأسبوعي يبدأ من وقت البدء الذي يتم إدخاله في الخلية C4 بفواصل زمنية كما هو محدد بالقيمة في الخلية D4. أدخل الملاحظات في الأعمدة من C إلى I"/>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الدورات_التدريبية" displayName="الدورات_التدريبية" ref="B14:H17" totalsRowShown="0">
  <autoFilter ref="B14:H17" xr:uid="{00000000-0009-0000-0100-000001000000}"/>
  <tableColumns count="7">
    <tableColumn id="1" xr3:uid="{00000000-0010-0000-0100-000001000000}" name="عنوان المادة الدراسية" dataDxfId="11"/>
    <tableColumn id="2" xr3:uid="{00000000-0010-0000-0100-000002000000}" name="رقم المادة الدراسية" dataDxfId="10"/>
    <tableColumn id="3" xr3:uid="{00000000-0010-0000-0100-000003000000}" name="المتطلبات" dataDxfId="9"/>
    <tableColumn id="4" xr3:uid="{00000000-0010-0000-0100-000004000000}" name="الساعات المعتمدة" dataDxfId="8" dataCellStyle="محاذاة إلى وسط الجدول"/>
    <tableColumn id="5" xr3:uid="{00000000-0010-0000-0100-000005000000}" name="مكتملة" dataCellStyle="محاذاة إلى وسط الجدول"/>
    <tableColumn id="6" xr3:uid="{00000000-0010-0000-0100-000006000000}" name="الدرجة" dataDxfId="7" dataCellStyle="الدرجة"/>
    <tableColumn id="7" xr3:uid="{00000000-0010-0000-0100-000007000000}" name="الفصل الدراسي" dataDxfId="6" dataCellStyle="‏‏محاذاة إلى يسار الجدول"/>
  </tableColumns>
  <tableStyleInfo name="نمط جدول إدارة المواد الدراسية في الكلية" showFirstColumn="0" showLastColumn="0" showRowStripes="0" showColumnStripes="0"/>
  <extLst>
    <ext xmlns:x14="http://schemas.microsoft.com/office/spreadsheetml/2009/9/main" uri="{504A1905-F514-4f6f-8877-14C23A59335A}">
      <x14:table altTextSummary="أدخل تفاصيل محددة حول المواد الدراسية بما في ذلك العنوان ورقم المادة الدراسية ومتطلبات الشهادة وعدد الساعات المعتمدة، سواء أكملت المادة الدراسية أم لا، ونقاط الدرجات والفصل الدراسي."/>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الدخل_الشهري" displayName="الدخل_الشهري" ref="B11:C15">
  <autoFilter ref="B11:C15" xr:uid="{00000000-0009-0000-0100-000003000000}"/>
  <tableColumns count="2">
    <tableColumn id="1" xr3:uid="{00000000-0010-0000-0200-000001000000}" name="العنصر" totalsRowLabel="الإجمالي" dataDxfId="33" totalsRowDxfId="32"/>
    <tableColumn id="2" xr3:uid="{00000000-0010-0000-0200-000002000000}" name="المبلغ" totalsRowFunction="sum" totalsRowDxfId="31" dataCellStyle="العملة في الجدول"/>
  </tableColumns>
  <tableStyleInfo name="النمط 2 لجدول إدارة المواد الدراسية في الكلية" showFirstColumn="0" showLastColumn="0" showRowStripes="1" showColumnStripes="0"/>
  <extLst>
    <ext xmlns:x14="http://schemas.microsoft.com/office/spreadsheetml/2009/9/main" uri="{504A1905-F514-4f6f-8877-14C23A59335A}">
      <x14:table altTextSummary="أدخل عناصر الدخل الشهري"/>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المصاريف_الشهرية" displayName="المصاريف_الشهرية" ref="B5:C15">
  <autoFilter ref="B5:C15" xr:uid="{00000000-0009-0000-0100-000008000000}"/>
  <tableColumns count="2">
    <tableColumn id="1" xr3:uid="{00000000-0010-0000-0300-000001000000}" name="العنصر" totalsRowLabel="الإجمالي" dataDxfId="30" totalsRowDxfId="29"/>
    <tableColumn id="2" xr3:uid="{00000000-0010-0000-0300-000002000000}" name="المبلغ" totalsRowFunction="sum" totalsRowDxfId="28" dataCellStyle="العملة في الجدول"/>
  </tableColumns>
  <tableStyleInfo name="النمط 2 لجدول إدارة المواد الدراسية في الكلية" showFirstColumn="0" showLastColumn="0" showRowStripes="1" showColumnStripes="0"/>
  <extLst>
    <ext xmlns:x14="http://schemas.microsoft.com/office/spreadsheetml/2009/9/main" uri="{504A1905-F514-4f6f-8877-14C23A59335A}">
      <x14:table altTextSummary="أدخل عناصر المصروفات الشهرية المفصلة"/>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مصاريف_الفصل_الدراسي" displayName="مصاريف_الفصل_الدراسي" ref="B5:D11">
  <autoFilter ref="B5:D11" xr:uid="{00000000-0009-0000-0100-00000C000000}"/>
  <tableColumns count="3">
    <tableColumn id="1" xr3:uid="{00000000-0010-0000-0400-000001000000}" name="العنصر" totalsRowLabel="الإجمالي" dataDxfId="27" totalsRowDxfId="26"/>
    <tableColumn id="2" xr3:uid="{00000000-0010-0000-0400-000002000000}" name="المبلغ" totalsRowDxfId="25" dataCellStyle="العملة في الجدول"/>
    <tableColumn id="3" xr3:uid="{00000000-0010-0000-0400-000003000000}" name="كل شهر" totalsRowFunction="sum" totalsRowDxfId="24" dataCellStyle="العملة في الجدول">
      <calculatedColumnFormula>مصاريف_الفصل_الدراسي[[#This Row],[المبلغ]]/الشهور_في_الفصل_الدراسي</calculatedColumnFormula>
    </tableColumn>
  </tableColumns>
  <tableStyleInfo name="النمط 2 لجدول إدارة المواد الدراسية في الكلية" showFirstColumn="0" showLastColumn="0" showRowStripes="1" showColumnStripes="0"/>
  <extLst>
    <ext xmlns:x14="http://schemas.microsoft.com/office/spreadsheetml/2009/9/main" uri="{504A1905-F514-4f6f-8877-14C23A59335A}">
      <x14:table altTextSummary="أدخل عناصر المصروفات للفصل الدراسي ومبالغها وسيتم حساب قيمة شهرية (بالاستناد إلى فصل دراسي يتألف من 4 أشهر)."/>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قائمة_الكتب" displayName="قائمة_الكتب" ref="B4:G7" dataDxfId="23">
  <autoFilter ref="B4:G7" xr:uid="{00000000-0009-0000-0100-000006000000}"/>
  <tableColumns count="6">
    <tableColumn id="1" xr3:uid="{00000000-0010-0000-0500-000001000000}" name="العنوان" totalsRowLabel="الإجمالي" dataDxfId="22"/>
    <tableColumn id="3" xr3:uid="{00000000-0010-0000-0500-000003000000}" name="الكاتب" dataDxfId="21" totalsRowDxfId="20"/>
    <tableColumn id="4" xr3:uid="{00000000-0010-0000-0500-000004000000}" name="المادة الدراسية" dataDxfId="19" totalsRowDxfId="18"/>
    <tableColumn id="5" xr3:uid="{00000000-0010-0000-0500-000005000000}" name="من أين يجب شراؤه؟" dataDxfId="17" totalsRowDxfId="16"/>
    <tableColumn id="6" xr3:uid="{00000000-0010-0000-0500-000006000000}" name="رقم ISBN" dataDxfId="15" totalsRowDxfId="14"/>
    <tableColumn id="7" xr3:uid="{00000000-0010-0000-0500-000007000000}" name="الملاحظات" totalsRowFunction="count" dataDxfId="13" totalsRowDxfId="12"/>
  </tableColumns>
  <tableStyleInfo name="نمط جدول إدارة المواد الدراسية في الكلية" showFirstColumn="0" showLastColumn="0" showRowStripes="1" showColumnStripes="0"/>
  <extLst>
    <ext xmlns:x14="http://schemas.microsoft.com/office/spreadsheetml/2009/9/main" uri="{504A1905-F514-4f6f-8877-14C23A59335A}">
      <x14:table altTextSummary="أدخل كتب الكلية هنا، بما في ذلك العنوان والكاتب والمادة الدراسية والمكان الذي يمكن شراؤها منه ورقم ISBN وأي ملاحظات أخرى."/>
    </ext>
  </extLst>
</table>
</file>

<file path=xl/theme/theme11.xml><?xml version="1.0" encoding="utf-8"?>
<a:theme xmlns:a="http://schemas.openxmlformats.org/drawingml/2006/main" name="Office Theme">
  <a:themeElements>
    <a:clrScheme name="College course manager">
      <a:dk1>
        <a:sysClr val="windowText" lastClr="000000"/>
      </a:dk1>
      <a:lt1>
        <a:sysClr val="window" lastClr="FFFFFF"/>
      </a:lt1>
      <a:dk2>
        <a:srgbClr val="1A1715"/>
      </a:dk2>
      <a:lt2>
        <a:srgbClr val="FCFCFB"/>
      </a:lt2>
      <a:accent1>
        <a:srgbClr val="38C8CC"/>
      </a:accent1>
      <a:accent2>
        <a:srgbClr val="F6717A"/>
      </a:accent2>
      <a:accent3>
        <a:srgbClr val="80CA6F"/>
      </a:accent3>
      <a:accent4>
        <a:srgbClr val="F6CF6B"/>
      </a:accent4>
      <a:accent5>
        <a:srgbClr val="FFA957"/>
      </a:accent5>
      <a:accent6>
        <a:srgbClr val="A37CB2"/>
      </a:accent6>
      <a:hlink>
        <a:srgbClr val="38C8CC"/>
      </a:hlink>
      <a:folHlink>
        <a:srgbClr val="A37CB2"/>
      </a:folHlink>
    </a:clrScheme>
    <a:fontScheme name="College course manager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table" Target="/xl/tables/table46.xml" Id="rId2" /><Relationship Type="http://schemas.openxmlformats.org/officeDocument/2006/relationships/printerSettings" Target="/xl/printerSettings/printerSettings46.bin" Id="rId1" /></Relationships>
</file>

<file path=xl/worksheets/_rels/sheet55.xml.rels>&#65279;<?xml version="1.0" encoding="utf-8"?><Relationships xmlns="http://schemas.openxmlformats.org/package/2006/relationships"><Relationship Type="http://schemas.openxmlformats.org/officeDocument/2006/relationships/table" Target="/xl/tables/table55.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table" Target="/xl/tables/table64.xml" Id="rId2" /><Relationship Type="http://schemas.openxmlformats.org/officeDocument/2006/relationships/printerSettings" Target="/xl/printerSettings/printerSettings6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14999847407452621"/>
    <pageSetUpPr autoPageBreaks="0" fitToPage="1"/>
  </sheetPr>
  <dimension ref="A1:I29"/>
  <sheetViews>
    <sheetView showGridLines="0" rightToLeft="1" tabSelected="1" zoomScaleNormal="100" workbookViewId="0"/>
  </sheetViews>
  <sheetFormatPr defaultColWidth="9" defaultRowHeight="31.5" customHeight="1" x14ac:dyDescent="0.2"/>
  <cols>
    <col min="1" max="1" width="2.625" style="1" customWidth="1"/>
    <col min="2" max="2" width="10.625" style="1" customWidth="1"/>
    <col min="3" max="9" width="21.125" customWidth="1"/>
    <col min="10" max="10" width="2.625" customWidth="1"/>
  </cols>
  <sheetData>
    <row r="1" spans="1:9" s="2" customFormat="1" ht="24.95" customHeight="1" x14ac:dyDescent="0.25">
      <c r="A1" s="4"/>
      <c r="B1" s="23" t="s">
        <v>0</v>
      </c>
      <c r="C1" s="4"/>
      <c r="D1" s="4"/>
      <c r="E1" s="4"/>
      <c r="F1" s="4"/>
      <c r="G1" s="4"/>
      <c r="H1" s="4"/>
      <c r="I1" s="4"/>
    </row>
    <row r="2" spans="1:9" s="3" customFormat="1" ht="39.950000000000003" customHeight="1" x14ac:dyDescent="0.45">
      <c r="A2" s="5"/>
      <c r="B2" s="5" t="s">
        <v>1</v>
      </c>
      <c r="C2" s="5"/>
      <c r="D2" s="5"/>
      <c r="E2" s="5"/>
      <c r="F2" s="5"/>
      <c r="G2" s="5"/>
      <c r="H2" s="5"/>
      <c r="I2" s="5"/>
    </row>
    <row r="3" spans="1:9" ht="39.950000000000003" customHeight="1" x14ac:dyDescent="0.5">
      <c r="A3" s="6"/>
      <c r="B3" s="6"/>
      <c r="C3" s="7" t="s">
        <v>3</v>
      </c>
      <c r="D3" s="34" t="s">
        <v>7</v>
      </c>
      <c r="E3" s="34"/>
      <c r="F3" s="8" t="s">
        <v>11</v>
      </c>
      <c r="G3" s="9"/>
      <c r="H3" s="9"/>
      <c r="I3" s="9"/>
    </row>
    <row r="4" spans="1:9" ht="28.5" x14ac:dyDescent="0.2">
      <c r="A4" s="6"/>
      <c r="B4" s="6"/>
      <c r="C4" s="30">
        <v>0.375</v>
      </c>
      <c r="D4" s="10">
        <v>60</v>
      </c>
      <c r="E4" s="11" t="s">
        <v>9</v>
      </c>
      <c r="F4" s="9"/>
      <c r="G4" s="9"/>
      <c r="H4" s="9"/>
      <c r="I4" s="9"/>
    </row>
    <row r="5" spans="1:9" ht="33" customHeight="1" x14ac:dyDescent="0.2">
      <c r="A5" s="6"/>
      <c r="B5" s="12" t="s">
        <v>2</v>
      </c>
      <c r="C5" s="7" t="s">
        <v>4</v>
      </c>
      <c r="D5" s="7" t="s">
        <v>8</v>
      </c>
      <c r="E5" s="7" t="s">
        <v>10</v>
      </c>
      <c r="F5" s="7" t="s">
        <v>12</v>
      </c>
      <c r="G5" s="7" t="s">
        <v>14</v>
      </c>
      <c r="H5" s="7" t="s">
        <v>15</v>
      </c>
      <c r="I5" s="7" t="s">
        <v>16</v>
      </c>
    </row>
    <row r="6" spans="1:9" ht="31.5" customHeight="1" x14ac:dyDescent="0.2">
      <c r="A6" s="6"/>
      <c r="B6" s="29">
        <f t="shared" ref="B6:B29" si="0">وقت_البدء+_xlfn.SINGLE(TIME(0,(ROW(A1)-1)*الفاصل_الزمني,0))</f>
        <v>0.375</v>
      </c>
      <c r="C6" s="9" t="s">
        <v>5</v>
      </c>
      <c r="D6" s="9" t="s">
        <v>5</v>
      </c>
      <c r="E6" s="9" t="s">
        <v>5</v>
      </c>
      <c r="F6" s="9" t="s">
        <v>5</v>
      </c>
      <c r="G6" s="9" t="s">
        <v>5</v>
      </c>
      <c r="H6" s="9"/>
      <c r="I6" s="9"/>
    </row>
    <row r="7" spans="1:9" ht="31.5" customHeight="1" x14ac:dyDescent="0.2">
      <c r="A7" s="6"/>
      <c r="B7" s="29">
        <f t="shared" si="0"/>
        <v>0.41666666666666669</v>
      </c>
      <c r="C7" s="9" t="s">
        <v>6</v>
      </c>
      <c r="D7" s="9"/>
      <c r="E7" s="9"/>
      <c r="F7" s="9"/>
      <c r="G7" s="9"/>
      <c r="H7" s="9"/>
      <c r="I7" s="9"/>
    </row>
    <row r="8" spans="1:9" ht="31.5" customHeight="1" x14ac:dyDescent="0.2">
      <c r="A8" s="6"/>
      <c r="B8" s="29">
        <f t="shared" si="0"/>
        <v>0.45833333333333331</v>
      </c>
      <c r="C8" s="9"/>
      <c r="D8" s="9"/>
      <c r="E8" s="9"/>
      <c r="F8" s="9" t="s">
        <v>13</v>
      </c>
      <c r="G8" s="9"/>
      <c r="H8" s="9"/>
      <c r="I8" s="9"/>
    </row>
    <row r="9" spans="1:9" ht="31.5" customHeight="1" x14ac:dyDescent="0.2">
      <c r="A9" s="6"/>
      <c r="B9" s="29">
        <f t="shared" si="0"/>
        <v>0.5</v>
      </c>
      <c r="C9" s="9"/>
      <c r="D9" s="9"/>
      <c r="E9" s="9"/>
      <c r="F9" s="9"/>
      <c r="G9" s="9"/>
      <c r="H9" s="9"/>
      <c r="I9" s="9"/>
    </row>
    <row r="10" spans="1:9" ht="31.5" customHeight="1" x14ac:dyDescent="0.2">
      <c r="A10" s="6"/>
      <c r="B10" s="29">
        <f t="shared" si="0"/>
        <v>0.54166666666666663</v>
      </c>
      <c r="C10" s="9"/>
      <c r="D10" s="9"/>
      <c r="E10" s="9"/>
      <c r="F10" s="9"/>
      <c r="G10" s="9"/>
      <c r="H10" s="9"/>
      <c r="I10" s="9"/>
    </row>
    <row r="11" spans="1:9" ht="31.5" customHeight="1" x14ac:dyDescent="0.2">
      <c r="A11" s="6"/>
      <c r="B11" s="29">
        <f t="shared" si="0"/>
        <v>0.58333333333333337</v>
      </c>
      <c r="C11" s="9"/>
      <c r="D11" s="9"/>
      <c r="E11" s="9"/>
      <c r="F11" s="9"/>
      <c r="G11" s="9"/>
      <c r="H11" s="9"/>
      <c r="I11" s="9"/>
    </row>
    <row r="12" spans="1:9" ht="31.5" customHeight="1" x14ac:dyDescent="0.2">
      <c r="A12" s="6"/>
      <c r="B12" s="29">
        <f t="shared" si="0"/>
        <v>0.625</v>
      </c>
      <c r="C12" s="9"/>
      <c r="D12" s="9"/>
      <c r="E12" s="9"/>
      <c r="F12" s="9"/>
      <c r="G12" s="9"/>
      <c r="H12" s="9"/>
      <c r="I12" s="9"/>
    </row>
    <row r="13" spans="1:9" ht="31.5" customHeight="1" x14ac:dyDescent="0.2">
      <c r="A13" s="6"/>
      <c r="B13" s="29">
        <f t="shared" si="0"/>
        <v>0.66666666666666674</v>
      </c>
      <c r="C13" s="9"/>
      <c r="D13" s="9"/>
      <c r="E13" s="9"/>
      <c r="F13" s="9"/>
      <c r="G13" s="9"/>
      <c r="H13" s="9"/>
      <c r="I13" s="9"/>
    </row>
    <row r="14" spans="1:9" ht="31.5" customHeight="1" x14ac:dyDescent="0.2">
      <c r="A14" s="6"/>
      <c r="B14" s="29">
        <f t="shared" si="0"/>
        <v>0.70833333333333326</v>
      </c>
      <c r="C14" s="9"/>
      <c r="D14" s="9"/>
      <c r="E14" s="9"/>
      <c r="F14" s="9"/>
      <c r="G14" s="9"/>
      <c r="H14" s="9"/>
      <c r="I14" s="9"/>
    </row>
    <row r="15" spans="1:9" ht="31.5" customHeight="1" x14ac:dyDescent="0.2">
      <c r="A15" s="6"/>
      <c r="B15" s="29">
        <f t="shared" si="0"/>
        <v>0.75</v>
      </c>
      <c r="C15" s="9"/>
      <c r="D15" s="9"/>
      <c r="E15" s="9"/>
      <c r="F15" s="9"/>
      <c r="G15" s="9"/>
      <c r="H15" s="9"/>
      <c r="I15" s="9"/>
    </row>
    <row r="16" spans="1:9" ht="31.5" customHeight="1" x14ac:dyDescent="0.2">
      <c r="A16" s="6"/>
      <c r="B16" s="29">
        <f t="shared" si="0"/>
        <v>0.79166666666666674</v>
      </c>
      <c r="C16" s="9"/>
      <c r="D16" s="9"/>
      <c r="E16" s="9"/>
      <c r="F16" s="9"/>
      <c r="G16" s="9"/>
      <c r="H16" s="9"/>
      <c r="I16" s="9"/>
    </row>
    <row r="17" spans="1:9" ht="31.5" customHeight="1" x14ac:dyDescent="0.2">
      <c r="A17" s="6"/>
      <c r="B17" s="29">
        <f t="shared" si="0"/>
        <v>0.83333333333333326</v>
      </c>
      <c r="C17" s="9"/>
      <c r="D17" s="9"/>
      <c r="E17" s="9"/>
      <c r="F17" s="9"/>
      <c r="G17" s="9"/>
      <c r="H17" s="9"/>
      <c r="I17" s="9"/>
    </row>
    <row r="18" spans="1:9" ht="31.5" customHeight="1" x14ac:dyDescent="0.2">
      <c r="A18" s="6"/>
      <c r="B18" s="29">
        <f t="shared" si="0"/>
        <v>0.875</v>
      </c>
      <c r="C18" s="9"/>
      <c r="D18" s="9"/>
      <c r="E18" s="9"/>
      <c r="F18" s="9"/>
      <c r="G18" s="9"/>
      <c r="H18" s="9"/>
      <c r="I18" s="9"/>
    </row>
    <row r="19" spans="1:9" ht="31.5" customHeight="1" x14ac:dyDescent="0.2">
      <c r="A19" s="6"/>
      <c r="B19" s="29">
        <f t="shared" si="0"/>
        <v>0.91666666666666663</v>
      </c>
      <c r="C19" s="9"/>
      <c r="D19" s="9"/>
      <c r="E19" s="9"/>
      <c r="F19" s="9"/>
      <c r="G19" s="9"/>
      <c r="H19" s="9"/>
      <c r="I19" s="9"/>
    </row>
    <row r="20" spans="1:9" ht="31.5" customHeight="1" x14ac:dyDescent="0.2">
      <c r="A20" s="6"/>
      <c r="B20" s="29">
        <f t="shared" si="0"/>
        <v>0.95833333333333337</v>
      </c>
      <c r="C20" s="9"/>
      <c r="D20" s="9"/>
      <c r="E20" s="9"/>
      <c r="F20" s="9"/>
      <c r="G20" s="9"/>
      <c r="H20" s="9"/>
      <c r="I20" s="9"/>
    </row>
    <row r="21" spans="1:9" ht="31.5" customHeight="1" x14ac:dyDescent="0.2">
      <c r="A21" s="6"/>
      <c r="B21" s="29">
        <f t="shared" si="0"/>
        <v>1</v>
      </c>
      <c r="C21" s="9"/>
      <c r="D21" s="9"/>
      <c r="E21" s="9"/>
      <c r="F21" s="9"/>
      <c r="G21" s="9"/>
      <c r="H21" s="9"/>
      <c r="I21" s="9"/>
    </row>
    <row r="22" spans="1:9" ht="31.5" customHeight="1" x14ac:dyDescent="0.2">
      <c r="A22" s="6"/>
      <c r="B22" s="29">
        <f t="shared" si="0"/>
        <v>1.0416666666666665</v>
      </c>
      <c r="C22" s="9"/>
      <c r="D22" s="9"/>
      <c r="E22" s="9"/>
      <c r="F22" s="9"/>
      <c r="G22" s="9"/>
      <c r="H22" s="9"/>
      <c r="I22" s="9"/>
    </row>
    <row r="23" spans="1:9" ht="31.5" customHeight="1" x14ac:dyDescent="0.2">
      <c r="A23" s="6"/>
      <c r="B23" s="29">
        <f t="shared" si="0"/>
        <v>1.0833333333333335</v>
      </c>
      <c r="C23" s="9"/>
      <c r="D23" s="9"/>
      <c r="E23" s="9"/>
      <c r="F23" s="9"/>
      <c r="G23" s="9"/>
      <c r="H23" s="9"/>
      <c r="I23" s="9"/>
    </row>
    <row r="24" spans="1:9" ht="31.5" customHeight="1" x14ac:dyDescent="0.2">
      <c r="A24" s="6"/>
      <c r="B24" s="29">
        <f t="shared" si="0"/>
        <v>1.125</v>
      </c>
      <c r="C24" s="9"/>
      <c r="D24" s="9"/>
      <c r="E24" s="9"/>
      <c r="F24" s="9"/>
      <c r="G24" s="9"/>
      <c r="H24" s="9"/>
      <c r="I24" s="9"/>
    </row>
    <row r="25" spans="1:9" ht="31.5" customHeight="1" x14ac:dyDescent="0.2">
      <c r="A25" s="6"/>
      <c r="B25" s="29">
        <f t="shared" si="0"/>
        <v>1.1666666666666665</v>
      </c>
      <c r="C25" s="9"/>
      <c r="D25" s="9"/>
      <c r="E25" s="9"/>
      <c r="F25" s="9"/>
      <c r="G25" s="9"/>
      <c r="H25" s="9"/>
      <c r="I25" s="9"/>
    </row>
    <row r="26" spans="1:9" ht="31.5" customHeight="1" x14ac:dyDescent="0.2">
      <c r="A26" s="6"/>
      <c r="B26" s="29">
        <f t="shared" si="0"/>
        <v>1.2083333333333335</v>
      </c>
      <c r="C26" s="9"/>
      <c r="D26" s="9"/>
      <c r="E26" s="9"/>
      <c r="F26" s="9"/>
      <c r="G26" s="9"/>
      <c r="H26" s="9"/>
      <c r="I26" s="9"/>
    </row>
    <row r="27" spans="1:9" ht="31.5" customHeight="1" x14ac:dyDescent="0.2">
      <c r="A27" s="6"/>
      <c r="B27" s="29">
        <f t="shared" si="0"/>
        <v>1.25</v>
      </c>
      <c r="C27" s="9"/>
      <c r="D27" s="9"/>
      <c r="E27" s="9"/>
      <c r="F27" s="9"/>
      <c r="G27" s="9"/>
      <c r="H27" s="9"/>
      <c r="I27" s="9"/>
    </row>
    <row r="28" spans="1:9" ht="31.5" customHeight="1" x14ac:dyDescent="0.2">
      <c r="A28" s="6"/>
      <c r="B28" s="29">
        <f t="shared" si="0"/>
        <v>1.2916666666666665</v>
      </c>
      <c r="C28" s="9"/>
      <c r="D28" s="9"/>
      <c r="E28" s="9"/>
      <c r="F28" s="9"/>
      <c r="G28" s="9"/>
      <c r="H28" s="9"/>
      <c r="I28" s="9"/>
    </row>
    <row r="29" spans="1:9" ht="31.5" customHeight="1" x14ac:dyDescent="0.2">
      <c r="A29" s="6"/>
      <c r="B29" s="29">
        <f t="shared" si="0"/>
        <v>1.3333333333333335</v>
      </c>
      <c r="C29" s="9"/>
      <c r="D29" s="9"/>
      <c r="E29" s="9"/>
      <c r="F29" s="9"/>
      <c r="G29" s="9"/>
      <c r="H29" s="9"/>
      <c r="I29" s="9"/>
    </row>
  </sheetData>
  <mergeCells count="1">
    <mergeCell ref="D3:E3"/>
  </mergeCells>
  <conditionalFormatting sqref="B1">
    <cfRule type="notContainsBlanks" dxfId="5" priority="1">
      <formula>LEN(TRIM(B1))&gt;0</formula>
    </cfRule>
  </conditionalFormatting>
  <dataValidations count="6">
    <dataValidation allowBlank="1" showInputMessage="1" showErrorMessage="1" prompt="تتعقب ورقة عمل الفصل الدراسي جدولاً يومياً لأي أسبوع من خلال تخصيص وقت البدء وقائمة المهام. كما توجد ورقة عمل الساعات المعتمدة التي توضح الساعات والمعدّلات للفصل الدراسي؛ 3 أوراق عمل الموازنة التي توضح الدخل والمصروفات؛ وورقة عمل قائمة كتب الفصل الدراسي" sqref="A1" xr:uid="{00000000-0002-0000-0000-000000000000}"/>
    <dataValidation allowBlank="1" showInputMessage="1" showErrorMessage="1" prompt="أدخل وقت بدء الجدول الزمني" sqref="C4" xr:uid="{00000000-0002-0000-0000-000001000000}"/>
    <dataValidation allowBlank="1" showInputMessage="1" showErrorMessage="1" prompt="أدخل الفاصل الزمني بالدقائق. هذا سيقسم الجدول خارج الفاصل الزمني. 60 دقيقة تحدد المهام كل ساعة" sqref="D4" xr:uid="{00000000-0002-0000-0000-000002000000}"/>
    <dataValidation allowBlank="1" showInputMessage="1" showErrorMessage="1" prompt="يتم ضبط الوقت تلقائياً استناداً إلى وقت البدء الذي تم إدخاله في الخلية C4" sqref="B5" xr:uid="{00000000-0002-0000-0000-000003000000}"/>
    <dataValidation allowBlank="1" showInputMessage="1" showErrorMessage="1" prompt="أدخل المهام لهذا اليوم من الأسبوع في هذا العمود" sqref="C5 D5 E5 F5 G5 H5 I5" xr:uid="{00000000-0002-0000-0000-000004000000}"/>
    <dataValidation allowBlank="1" showInputMessage="1" showErrorMessage="1" prompt="أدخل السنة لفصل الخريف الدراسي هذا في هذه الخلية، سيتم تحديث السنة في أوراق عمل أخرى تلقائياً" sqref="F3" xr:uid="{00000000-0002-0000-0000-000005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249977111117893"/>
    <pageSetUpPr autoPageBreaks="0" fitToPage="1"/>
  </sheetPr>
  <dimension ref="A1:H17"/>
  <sheetViews>
    <sheetView showGridLines="0" rightToLeft="1" zoomScaleNormal="100" workbookViewId="0"/>
  </sheetViews>
  <sheetFormatPr defaultColWidth="9" defaultRowHeight="33" customHeight="1" x14ac:dyDescent="0.2"/>
  <cols>
    <col min="1" max="1" width="2.625" customWidth="1"/>
    <col min="2" max="2" width="44.125" customWidth="1"/>
    <col min="3" max="3" width="26" customWidth="1"/>
    <col min="4" max="4" width="30.625" customWidth="1"/>
    <col min="5" max="5" width="20.625" customWidth="1"/>
    <col min="6" max="8" width="16.75" customWidth="1"/>
    <col min="9" max="9" width="2.625" customWidth="1"/>
  </cols>
  <sheetData>
    <row r="1" spans="1:8" s="2" customFormat="1" ht="24.95" customHeight="1" x14ac:dyDescent="0.25">
      <c r="A1" s="4"/>
      <c r="B1" s="23" t="s">
        <v>17</v>
      </c>
      <c r="C1" s="4"/>
      <c r="D1" s="4"/>
      <c r="E1" s="4"/>
      <c r="F1" s="4"/>
      <c r="G1" s="4"/>
      <c r="H1" s="4"/>
    </row>
    <row r="2" spans="1:8" s="3" customFormat="1" ht="39.950000000000003" customHeight="1" x14ac:dyDescent="0.45">
      <c r="A2" s="5"/>
      <c r="B2" s="5" t="s">
        <v>18</v>
      </c>
      <c r="C2" s="5"/>
      <c r="D2" s="5"/>
      <c r="E2" s="5"/>
      <c r="F2" s="5"/>
      <c r="G2" s="5"/>
      <c r="H2" s="5"/>
    </row>
    <row r="3" spans="1:8" ht="39.950000000000003" customHeight="1" x14ac:dyDescent="0.5">
      <c r="A3" s="9"/>
      <c r="B3" s="13" t="s">
        <v>19</v>
      </c>
      <c r="C3" s="8" t="str">
        <f>السنة</f>
        <v>السنة</v>
      </c>
      <c r="D3" s="9"/>
      <c r="E3" s="9"/>
      <c r="F3" s="9"/>
      <c r="G3" s="9"/>
      <c r="H3" s="9"/>
    </row>
    <row r="4" spans="1:8" ht="14.25" x14ac:dyDescent="0.2">
      <c r="A4" s="9"/>
      <c r="B4" s="7" t="s">
        <v>20</v>
      </c>
      <c r="C4" s="9"/>
      <c r="D4" s="7" t="s">
        <v>20</v>
      </c>
      <c r="E4" s="9"/>
      <c r="F4" s="9"/>
      <c r="G4" s="9"/>
      <c r="H4" s="9"/>
    </row>
    <row r="5" spans="1:8" ht="25.5" customHeight="1" x14ac:dyDescent="0.2">
      <c r="A5" s="9"/>
      <c r="B5" s="6">
        <f>AVERAGE(الدورات_التدريبية[الدرجة])</f>
        <v>3.5</v>
      </c>
      <c r="C5" s="11" t="str">
        <f>IFERROR(TEXT(AVERAGEIF(الدورات_التدريبية[مكتملة],"نعم",الدورات_التدريبية[الدرجة]),"0.00"),"0.00")&amp;" المعدل التراكمي الحالي"</f>
        <v>3.50 المعدل التراكمي الحالي</v>
      </c>
      <c r="D5" s="6">
        <f>COUNTIF(الدورات_التدريبية[مكتملة],"نعم")/COUNTA(الدورات_التدريبية[عنوان المادة الدراسية])</f>
        <v>0.66666666666666663</v>
      </c>
      <c r="E5" s="14" t="str">
        <f>TEXT(COUNTIF(الدورات_التدريبية[مكتملة],"نعم")/COUNTA(الدورات_التدريبية[عنوان المادة الدراسية]),"0%")&amp;" مكتمل بنسبة"</f>
        <v>67% مكتمل بنسبة</v>
      </c>
      <c r="F5" s="9"/>
      <c r="G5" s="9"/>
      <c r="H5" s="9"/>
    </row>
    <row r="6" spans="1:8" ht="37.5" customHeight="1" x14ac:dyDescent="0.2">
      <c r="A6" s="9"/>
      <c r="B6" s="15" t="s">
        <v>21</v>
      </c>
      <c r="C6" s="9"/>
      <c r="D6" s="9"/>
      <c r="E6" s="9"/>
      <c r="F6" s="9"/>
      <c r="G6" s="9"/>
      <c r="H6" s="9"/>
    </row>
    <row r="7" spans="1:8" ht="33" customHeight="1" x14ac:dyDescent="0.2">
      <c r="A7" s="9"/>
      <c r="B7" s="7" t="s">
        <v>22</v>
      </c>
      <c r="C7" s="16" t="s">
        <v>33</v>
      </c>
      <c r="D7" s="16" t="s">
        <v>36</v>
      </c>
      <c r="E7" s="16" t="s">
        <v>37</v>
      </c>
      <c r="F7" s="9"/>
      <c r="G7" s="9"/>
      <c r="H7" s="9"/>
    </row>
    <row r="8" spans="1:8" ht="33" customHeight="1" thickBot="1" x14ac:dyDescent="0.25">
      <c r="A8" s="9"/>
      <c r="B8" s="17" t="s">
        <v>23</v>
      </c>
      <c r="C8" s="18">
        <f>IF(SUMIF(الدورات_التدريبية[المتطلبات],'الساعات المعتمدة'!$B8,الدورات_التدريبية[الساعات المعتمدة])=0,"0",SUMIF(الدورات_التدريبية[المتطلبات],'الساعات المعتمدة'!$B8,الدورات_التدريبية[الساعات المعتمدة]))</f>
        <v>4</v>
      </c>
      <c r="D8" s="18">
        <f>SUMIFS(الدورات_التدريبية[الساعات المعتمدة],الدورات_التدريبية[المتطلبات],'الساعات المعتمدة'!$B8,الدورات_التدريبية[مكتملة],"نعم")</f>
        <v>4</v>
      </c>
      <c r="E8" s="18">
        <f>SUMIF(الدورات_التدريبية[المتطلبات],'الساعات المعتمدة'!$B8,الدورات_التدريبية[الساعات المعتمدة])-SUMIFS(الدورات_التدريبية[الساعات المعتمدة],الدورات_التدريبية[المتطلبات],'الساعات المعتمدة'!$B8,الدورات_التدريبية[مكتملة],"نعم")</f>
        <v>0</v>
      </c>
      <c r="F8" s="9"/>
      <c r="G8" s="9"/>
      <c r="H8" s="9"/>
    </row>
    <row r="9" spans="1:8" ht="33" customHeight="1" thickBot="1" x14ac:dyDescent="0.25">
      <c r="A9" s="9"/>
      <c r="B9" s="17" t="s">
        <v>24</v>
      </c>
      <c r="C9" s="18">
        <f>IF(SUMIF(الدورات_التدريبية[المتطلبات],'الساعات المعتمدة'!$B9,الدورات_التدريبية[الساعات المعتمدة])=0,"0",SUMIF(الدورات_التدريبية[المتطلبات],'الساعات المعتمدة'!$B9,الدورات_التدريبية[الساعات المعتمدة]))</f>
        <v>3</v>
      </c>
      <c r="D9" s="18">
        <f>SUMIFS(الدورات_التدريبية[الساعات المعتمدة],الدورات_التدريبية[المتطلبات],'الساعات المعتمدة'!$B9,الدورات_التدريبية[مكتملة],"نعم")</f>
        <v>0</v>
      </c>
      <c r="E9" s="18">
        <f>SUMIF(الدورات_التدريبية[المتطلبات],'الساعات المعتمدة'!$B9,الدورات_التدريبية[الساعات المعتمدة])-SUMIFS(الدورات_التدريبية[الساعات المعتمدة],الدورات_التدريبية[المتطلبات],'الساعات المعتمدة'!$B9,الدورات_التدريبية[مكتملة],"نعم")</f>
        <v>3</v>
      </c>
      <c r="F9" s="9"/>
      <c r="G9" s="9"/>
      <c r="H9" s="9"/>
    </row>
    <row r="10" spans="1:8" ht="33" customHeight="1" thickBot="1" x14ac:dyDescent="0.25">
      <c r="A10" s="9"/>
      <c r="B10" s="17" t="s">
        <v>25</v>
      </c>
      <c r="C10" s="18">
        <f>IF(SUMIF(الدورات_التدريبية[المتطلبات],'الساعات المعتمدة'!$B10,الدورات_التدريبية[الساعات المعتمدة])=0,"0",SUMIF(الدورات_التدريبية[المتطلبات],'الساعات المعتمدة'!$B10,الدورات_التدريبية[الساعات المعتمدة]))</f>
        <v>2</v>
      </c>
      <c r="D10" s="18">
        <f>SUMIFS(الدورات_التدريبية[الساعات المعتمدة],الدورات_التدريبية[المتطلبات],'الساعات المعتمدة'!$B10,الدورات_التدريبية[مكتملة],"نعم")</f>
        <v>2</v>
      </c>
      <c r="E10" s="18">
        <f>SUMIF(الدورات_التدريبية[المتطلبات],'الساعات المعتمدة'!$B10,الدورات_التدريبية[الساعات المعتمدة])-SUMIFS(الدورات_التدريبية[الساعات المعتمدة],الدورات_التدريبية[المتطلبات],'الساعات المعتمدة'!$B10,الدورات_التدريبية[مكتملة],"نعم")</f>
        <v>0</v>
      </c>
      <c r="F10" s="9"/>
      <c r="G10" s="9"/>
      <c r="H10" s="9"/>
    </row>
    <row r="11" spans="1:8" ht="33" customHeight="1" thickBot="1" x14ac:dyDescent="0.25">
      <c r="A11" s="9"/>
      <c r="B11" s="17" t="s">
        <v>26</v>
      </c>
      <c r="C11" s="18" t="str">
        <f>IF(SUMIF(الدورات_التدريبية[المتطلبات],'الساعات المعتمدة'!$B11,الدورات_التدريبية[الساعات المعتمدة])=0,"0",SUMIF(الدورات_التدريبية[المتطلبات],'الساعات المعتمدة'!$B11,الدورات_التدريبية[الساعات المعتمدة]))</f>
        <v>0</v>
      </c>
      <c r="D11" s="18">
        <f>SUMIFS(الدورات_التدريبية[الساعات المعتمدة],الدورات_التدريبية[المتطلبات],'الساعات المعتمدة'!$B11,الدورات_التدريبية[مكتملة],"نعم")</f>
        <v>0</v>
      </c>
      <c r="E11" s="18">
        <f>SUMIF(الدورات_التدريبية[المتطلبات],'الساعات المعتمدة'!$B11,الدورات_التدريبية[الساعات المعتمدة])-SUMIFS(الدورات_التدريبية[الساعات المعتمدة],الدورات_التدريبية[المتطلبات],'الساعات المعتمدة'!$B11,الدورات_التدريبية[مكتملة],"نعم")</f>
        <v>0</v>
      </c>
      <c r="F11" s="9"/>
      <c r="G11" s="9"/>
      <c r="H11" s="9"/>
    </row>
    <row r="12" spans="1:8" ht="33" customHeight="1" x14ac:dyDescent="0.2">
      <c r="A12" s="9"/>
      <c r="B12" s="9" t="s">
        <v>27</v>
      </c>
      <c r="C12" s="19">
        <f>SUBTOTAL(109,'الساعات المعتمدة'!$C$8:$C$11)</f>
        <v>9</v>
      </c>
      <c r="D12" s="19">
        <f>SUBTOTAL(109,'الساعات المعتمدة'!$D$8:$D$11)</f>
        <v>6</v>
      </c>
      <c r="E12" s="19">
        <f>SUBTOTAL(109,'الساعات المعتمدة'!$E$8:$E$11)</f>
        <v>3</v>
      </c>
      <c r="F12" s="9"/>
      <c r="G12" s="9"/>
      <c r="H12" s="9"/>
    </row>
    <row r="13" spans="1:8" ht="33" customHeight="1" x14ac:dyDescent="0.2">
      <c r="A13" s="9"/>
      <c r="B13" s="13" t="s">
        <v>28</v>
      </c>
      <c r="C13" s="9"/>
      <c r="D13" s="9"/>
      <c r="E13" s="9"/>
      <c r="F13" s="9"/>
      <c r="G13" s="9"/>
      <c r="H13" s="9"/>
    </row>
    <row r="14" spans="1:8" ht="33" customHeight="1" x14ac:dyDescent="0.2">
      <c r="A14" s="9"/>
      <c r="B14" s="9" t="s">
        <v>29</v>
      </c>
      <c r="C14" s="9" t="s">
        <v>34</v>
      </c>
      <c r="D14" s="9" t="s">
        <v>22</v>
      </c>
      <c r="E14" s="9" t="s">
        <v>38</v>
      </c>
      <c r="F14" s="9" t="s">
        <v>39</v>
      </c>
      <c r="G14" s="9" t="s">
        <v>42</v>
      </c>
      <c r="H14" s="9" t="s">
        <v>43</v>
      </c>
    </row>
    <row r="15" spans="1:8" ht="33" customHeight="1" x14ac:dyDescent="0.2">
      <c r="A15" s="9"/>
      <c r="B15" s="9" t="s">
        <v>30</v>
      </c>
      <c r="C15" s="9" t="s">
        <v>35</v>
      </c>
      <c r="D15" s="9" t="s">
        <v>23</v>
      </c>
      <c r="E15" s="19">
        <v>4</v>
      </c>
      <c r="F15" s="19" t="s">
        <v>40</v>
      </c>
      <c r="G15" s="31">
        <v>4</v>
      </c>
      <c r="H15" s="20" t="s">
        <v>44</v>
      </c>
    </row>
    <row r="16" spans="1:8" ht="33" customHeight="1" x14ac:dyDescent="0.2">
      <c r="A16" s="9"/>
      <c r="B16" s="9" t="s">
        <v>31</v>
      </c>
      <c r="C16" s="9" t="s">
        <v>35</v>
      </c>
      <c r="D16" s="9" t="s">
        <v>24</v>
      </c>
      <c r="E16" s="19">
        <v>3</v>
      </c>
      <c r="F16" s="19" t="s">
        <v>41</v>
      </c>
      <c r="G16" s="31"/>
      <c r="H16" s="20" t="s">
        <v>44</v>
      </c>
    </row>
    <row r="17" spans="1:8" ht="33" customHeight="1" x14ac:dyDescent="0.2">
      <c r="A17" s="9"/>
      <c r="B17" s="9" t="s">
        <v>32</v>
      </c>
      <c r="C17" s="9" t="s">
        <v>35</v>
      </c>
      <c r="D17" s="9" t="s">
        <v>25</v>
      </c>
      <c r="E17" s="19">
        <v>2</v>
      </c>
      <c r="F17" s="19" t="s">
        <v>40</v>
      </c>
      <c r="G17" s="31">
        <v>3</v>
      </c>
      <c r="H17" s="20" t="s">
        <v>44</v>
      </c>
    </row>
  </sheetData>
  <dataConsolidate/>
  <conditionalFormatting sqref="B1">
    <cfRule type="notContainsBlanks" dxfId="4" priority="1">
      <formula>LEN(TRIM(B1))&gt;0</formula>
    </cfRule>
  </conditionalFormatting>
  <conditionalFormatting sqref="B5">
    <cfRule type="dataBar" priority="7">
      <dataBar showValue="0">
        <cfvo type="min"/>
        <cfvo type="num" val="4"/>
        <color theme="4"/>
      </dataBar>
      <extLst>
        <ext xmlns:x14="http://schemas.microsoft.com/office/spreadsheetml/2009/9/main" uri="{B025F937-C7B1-47D3-B67F-A62EFF666E3E}">
          <x14:id>{260E324B-B05A-45D1-A324-2B8131FE45C3}</x14:id>
        </ext>
      </extLst>
    </cfRule>
  </conditionalFormatting>
  <conditionalFormatting sqref="D5">
    <cfRule type="dataBar" priority="6">
      <dataBar showValue="0">
        <cfvo type="min"/>
        <cfvo type="num" val="1"/>
        <color theme="4"/>
      </dataBar>
      <extLst>
        <ext xmlns:x14="http://schemas.microsoft.com/office/spreadsheetml/2009/9/main" uri="{B025F937-C7B1-47D3-B67F-A62EFF666E3E}">
          <x14:id>{61518553-1B02-4E4B-9C50-F1DC6970278A}</x14:id>
        </ext>
      </extLst>
    </cfRule>
  </conditionalFormatting>
  <dataValidations count="21">
    <dataValidation type="decimal" errorStyle="warning" allowBlank="1" showInputMessage="1" showErrorMessage="1" errorTitle="عذراً!" error="يتم حساب الدرجة كمعدل تراكمي (غير مرجّح) ويجب أن يتراوح بين 0 و4." sqref="G15:G17" xr:uid="{00000000-0002-0000-0100-000000000000}">
      <formula1>0</formula1>
      <formula2>4</formula2>
    </dataValidation>
    <dataValidation allowBlank="1" showInputMessage="1" showErrorMessage="1" prompt="حدّد &quot;نعم&quot; أو &quot;لا&quot; من القائمة المنسدلة للإشارة إلى ما إذا تم إكمال الدورة التدريبية أم لا. حدّد مفتاح ALT+سهم لأسفل، وانتقل إلى &quot;نعم&quot; أو &quot;لا&quot;، ثم حدّد مفتاح الإدخال ENTER" sqref="F14" xr:uid="{00000000-0002-0000-0100-000001000000}"/>
    <dataValidation allowBlank="1" showInputMessage="1" showErrorMessage="1" prompt="أدخل اسم الكلية في هذه الخلية" sqref="B1" xr:uid="{00000000-0002-0000-0100-000002000000}"/>
    <dataValidation allowBlank="1" showInputMessage="1" showErrorMessage="1" prompt="أدخل اسم الدرجة العلمية في هذه الخلية" sqref="B3" xr:uid="{00000000-0002-0000-0100-000003000000}"/>
    <dataValidation allowBlank="1" showInputMessage="1" showErrorMessage="1" prompt="سيتم تحديث سنة هذا الفصل الدراسي تلقائياً استناداً إلى الإدخال في ورقة عمل &quot;الفصل الدراسي&quot; F3" sqref="C3" xr:uid="{00000000-0002-0000-0100-000004000000}"/>
    <dataValidation allowBlank="1" showInputMessage="1" showErrorMessage="1" prompt="شريط بيانات يعرض المعدل التراكمي الحالي من مقياس 4.0" sqref="B5" xr:uid="{00000000-0002-0000-0100-000005000000}"/>
    <dataValidation allowBlank="1" showInputMessage="1" showErrorMessage="1" prompt="شريط بيانات يعرض النسبة المئوية لإجمالي المواد الدراسية التي يتم إكمالها" sqref="D5" xr:uid="{00000000-0002-0000-0100-000006000000}"/>
    <dataValidation allowBlank="1" showInputMessage="1" showErrorMessage="1" prompt="يتم إدراج متطلبات التخرج الأربعة الأساسية من الكلية في الخلايا B8 - B11" sqref="B7" xr:uid="{00000000-0002-0000-0100-000007000000}"/>
    <dataValidation allowBlank="1" showInputMessage="1" showErrorMessage="1" prompt="يتم تلقائياً تحديث عدد إجمالي الساعات المعتمدة لكل متطلب للتخرج في الكلية في الخلايا C8 - C11. يتم احتساب مجموع &quot;إجمالي الساعات المعتمدة&quot; تلقائياً في الخلية C12" sqref="C7" xr:uid="{00000000-0002-0000-0100-000008000000}"/>
    <dataValidation allowBlank="1" showInputMessage="1" showErrorMessage="1" prompt="يتم حساب عدد الساعات المعتمدة المكتسبة تلقائياً في الخلايا D8 - D11. يتم حساب مجموع &quot;الساعات المعتمدة المكتسبة&quot; تلقائياً في الخلية D12" sqref="D7" xr:uid="{00000000-0002-0000-0100-000009000000}"/>
    <dataValidation allowBlank="1" showInputMessage="1" showErrorMessage="1" prompt="يتم تلقائياً تحديث الساعات المعتمدة المطلوبة المتبقية لتلبية جميع المتطلبات في الخلايا E8 - E11. يتم حساب مجموع &quot;الساعات المعتمدة المطلوبة&quot; تلقائياً في الخلية E12" sqref="E7" xr:uid="{00000000-0002-0000-0100-00000A000000}"/>
    <dataValidation allowBlank="1" showInputMessage="1" showErrorMessage="1" prompt="أدخل عنوان المادة الدراسية في هذا العمود" sqref="B14" xr:uid="{00000000-0002-0000-0100-00000B000000}"/>
    <dataValidation allowBlank="1" showInputMessage="1" showErrorMessage="1" prompt="أدخل رقم المادة الدراسية في هذا العمود" sqref="C14" xr:uid="{00000000-0002-0000-0100-00000C000000}"/>
    <dataValidation allowBlank="1" showInputMessage="1" showErrorMessage="1" prompt="أدخل المتطلبات في هذا العمود" sqref="D14" xr:uid="{00000000-0002-0000-0100-00000D000000}"/>
    <dataValidation allowBlank="1" showInputMessage="1" showErrorMessage="1" prompt="أدخل عدد الساعات المعتمدة لكل مادة دراسية في هذا العمود" sqref="E14" xr:uid="{00000000-0002-0000-0100-00000E000000}"/>
    <dataValidation allowBlank="1" showInputMessage="1" showErrorMessage="1" prompt="للمواد الدراسية المكتملة، أدخل الدرجة التي تم تلقيها للمادة الدراسية في هذا العمود" sqref="G14" xr:uid="{00000000-0002-0000-0100-00000F000000}"/>
    <dataValidation allowBlank="1" showInputMessage="1" showErrorMessage="1" prompt="أدخل الفصل الدراسي الذي تكون فيه المادة الدراسية قابلة للتطبيق في هذا العمود" sqref="H14" xr:uid="{00000000-0002-0000-0100-000010000000}"/>
    <dataValidation allowBlank="1" showInputMessage="1" showErrorMessage="1" prompt="تتضمن ورقة عمل الساعات المعتمدة شريطي بيانات يعرضان التقدم الكلي، مقطع لـ &quot;المتطلبات&quot; يحسب تلقائياً إجمالي الساعات المعتمدة المكتسبة والمطلوبة. كما تتضمن جدولاً للدورات التدريبية لتخزين معلومات الدورة التدريبية للفصل الدراسي" sqref="A1" xr:uid="{00000000-0002-0000-0100-000011000000}"/>
    <dataValidation type="list" allowBlank="1" showErrorMessage="1" error="حدد &quot;نعم&quot; أو &quot;لا&quot; من القائمة المتوفرة. أعد المحاولة ثم اضغط على مفاتيح ALT+سهم لأسفل ثم على مفتاح الإدخال ENTER لتحديد قيمة. واضغط &quot;إلغاء&quot; لغلق الخلية" sqref="F15:F17" xr:uid="{00000000-0002-0000-0100-000012000000}">
      <formula1>"نعم,لا"</formula1>
    </dataValidation>
    <dataValidation allowBlank="1" showInputMessage="1" showErrorMessage="1" prompt="يتم حساب المعدل التراكمي الحالي تلقائياً" sqref="C5" xr:uid="{00000000-0002-0000-0100-000013000000}"/>
    <dataValidation allowBlank="1" showInputMessage="1" showErrorMessage="1" prompt="يتم حساب &quot;التقدم الإجمالي&quot; تلقائياً" sqref="E5" xr:uid="{00000000-0002-0000-0100-000014000000}"/>
  </dataValidations>
  <printOptions horizontalCentered="1"/>
  <pageMargins left="0.4" right="0.4" top="0.4" bottom="0.4" header="0.25" footer="0.25"/>
  <pageSetup paperSize="9" scale="50"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0E324B-B05A-45D1-A324-2B8131FE45C3}">
            <x14:dataBar minLength="0" maxLength="100" border="1" gradient="0">
              <x14:cfvo type="autoMin"/>
              <x14:cfvo type="num">
                <xm:f>4</xm:f>
              </x14:cfvo>
              <x14:borderColor theme="4"/>
              <x14:negativeFillColor rgb="FFFF0000"/>
              <x14:axisColor theme="4"/>
            </x14:dataBar>
          </x14:cfRule>
          <xm:sqref>B5</xm:sqref>
        </x14:conditionalFormatting>
        <x14:conditionalFormatting xmlns:xm="http://schemas.microsoft.com/office/excel/2006/main">
          <x14:cfRule type="dataBar" id="{61518553-1B02-4E4B-9C50-F1DC6970278A}">
            <x14:dataBar minLength="0" maxLength="100" border="1" gradient="0">
              <x14:cfvo type="autoMin"/>
              <x14:cfvo type="num">
                <xm:f>1</xm:f>
              </x14:cfvo>
              <x14:borderColor theme="4"/>
              <x14:negativeFillColor rgb="FFFF0000"/>
              <x14:axisColor theme="4"/>
            </x14:dataBar>
          </x14:cfRule>
          <xm:sqref>D5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pageSetUpPr autoPageBreaks="0" fitToPage="1"/>
  </sheetPr>
  <dimension ref="A1:D15"/>
  <sheetViews>
    <sheetView showGridLines="0" rightToLeft="1" zoomScaleNormal="100" workbookViewId="0"/>
  </sheetViews>
  <sheetFormatPr defaultColWidth="9" defaultRowHeight="33" customHeight="1" x14ac:dyDescent="0.2"/>
  <cols>
    <col min="1" max="1" width="2.625" customWidth="1"/>
    <col min="2" max="2" width="44.125" customWidth="1"/>
    <col min="3" max="4" width="30.625" customWidth="1"/>
  </cols>
  <sheetData>
    <row r="1" spans="1:4" s="2" customFormat="1" ht="24.95" customHeight="1" x14ac:dyDescent="0.25">
      <c r="A1" s="4"/>
      <c r="B1" s="23" t="str">
        <f>الكلية</f>
        <v>الكلية</v>
      </c>
      <c r="C1" s="4"/>
      <c r="D1" s="4"/>
    </row>
    <row r="2" spans="1:4" s="3" customFormat="1" ht="39.950000000000003" customHeight="1" x14ac:dyDescent="0.45">
      <c r="A2" s="5"/>
      <c r="B2" s="5" t="s">
        <v>45</v>
      </c>
      <c r="C2" s="5"/>
      <c r="D2" s="5"/>
    </row>
    <row r="3" spans="1:4" ht="39.950000000000003" customHeight="1" x14ac:dyDescent="0.5">
      <c r="A3" s="9"/>
      <c r="B3" s="13" t="s">
        <v>46</v>
      </c>
      <c r="C3" s="8" t="str">
        <f>السنة</f>
        <v>السنة</v>
      </c>
      <c r="D3" s="9"/>
    </row>
    <row r="4" spans="1:4" ht="14.25" x14ac:dyDescent="0.2">
      <c r="A4" s="9"/>
      <c r="B4" s="7" t="s">
        <v>47</v>
      </c>
      <c r="C4" s="9"/>
      <c r="D4" s="9"/>
    </row>
    <row r="5" spans="1:4" ht="28.5" x14ac:dyDescent="0.2">
      <c r="A5" s="9"/>
      <c r="B5" s="32">
        <f>صافي_المصروفات_الشهرية/صافي_الدخل_الشهري</f>
        <v>0.74545454545454548</v>
      </c>
      <c r="C5" s="9"/>
      <c r="D5" s="9"/>
    </row>
    <row r="6" spans="1:4" ht="25.5" customHeight="1" x14ac:dyDescent="0.2">
      <c r="A6" s="9"/>
      <c r="B6" s="6">
        <f>B5</f>
        <v>0.74545454545454548</v>
      </c>
      <c r="C6" s="6"/>
      <c r="D6" s="9"/>
    </row>
    <row r="7" spans="1:4" ht="30" customHeight="1" x14ac:dyDescent="0.2">
      <c r="A7" s="9"/>
      <c r="B7" s="7" t="s">
        <v>48</v>
      </c>
      <c r="C7" s="33" t="s">
        <v>56</v>
      </c>
      <c r="D7" s="7" t="s">
        <v>58</v>
      </c>
    </row>
    <row r="8" spans="1:4" ht="28.5" x14ac:dyDescent="0.2">
      <c r="A8" s="9"/>
      <c r="B8" s="28">
        <f>C10</f>
        <v>2750</v>
      </c>
      <c r="C8" s="27">
        <f>'صافي المصروفات الشهرية'!C4+'مصروفات الفصل الدراسي'!D4</f>
        <v>2050</v>
      </c>
      <c r="D8" s="28">
        <f>صافي_الدخل_الشهري-صافي_المصروفات_الشهرية</f>
        <v>700</v>
      </c>
    </row>
    <row r="9" spans="1:4" ht="14.25" x14ac:dyDescent="0.2">
      <c r="A9" s="9"/>
      <c r="B9" s="14" t="s">
        <v>49</v>
      </c>
      <c r="C9" s="11">
        <v>4</v>
      </c>
      <c r="D9" s="9"/>
    </row>
    <row r="10" spans="1:4" ht="30" customHeight="1" x14ac:dyDescent="0.2">
      <c r="A10" s="9"/>
      <c r="B10" s="7" t="s">
        <v>50</v>
      </c>
      <c r="C10" s="25">
        <f>SUM(الدخل_الشهري[المبلغ])</f>
        <v>2750</v>
      </c>
      <c r="D10" s="9"/>
    </row>
    <row r="11" spans="1:4" ht="30" customHeight="1" x14ac:dyDescent="0.2">
      <c r="A11" s="9"/>
      <c r="B11" s="9" t="s">
        <v>51</v>
      </c>
      <c r="C11" s="21" t="s">
        <v>57</v>
      </c>
      <c r="D11" s="9"/>
    </row>
    <row r="12" spans="1:4" ht="33" customHeight="1" x14ac:dyDescent="0.2">
      <c r="A12" s="9"/>
      <c r="B12" s="9" t="s">
        <v>52</v>
      </c>
      <c r="C12" s="26">
        <v>1500</v>
      </c>
      <c r="D12" s="9"/>
    </row>
    <row r="13" spans="1:4" ht="33" customHeight="1" x14ac:dyDescent="0.2">
      <c r="A13" s="9"/>
      <c r="B13" s="9" t="s">
        <v>53</v>
      </c>
      <c r="C13" s="26">
        <v>500</v>
      </c>
      <c r="D13" s="9"/>
    </row>
    <row r="14" spans="1:4" ht="33" customHeight="1" x14ac:dyDescent="0.2">
      <c r="A14" s="9"/>
      <c r="B14" s="9" t="s">
        <v>54</v>
      </c>
      <c r="C14" s="26">
        <v>500</v>
      </c>
      <c r="D14" s="9"/>
    </row>
    <row r="15" spans="1:4" ht="33" customHeight="1" x14ac:dyDescent="0.2">
      <c r="A15" s="9"/>
      <c r="B15" s="9" t="s">
        <v>55</v>
      </c>
      <c r="C15" s="26">
        <v>250</v>
      </c>
      <c r="D15" s="9"/>
    </row>
  </sheetData>
  <conditionalFormatting sqref="B1">
    <cfRule type="notContainsBlanks" dxfId="3" priority="1">
      <formula>LEN(TRIM(B1))&gt;0</formula>
    </cfRule>
  </conditionalFormatting>
  <conditionalFormatting sqref="B6">
    <cfRule type="dataBar" priority="2">
      <dataBar showValue="0">
        <cfvo type="num" val="0"/>
        <cfvo type="num" val="1"/>
        <color theme="4"/>
      </dataBar>
      <extLst>
        <ext xmlns:x14="http://schemas.microsoft.com/office/spreadsheetml/2009/9/main" uri="{B025F937-C7B1-47D3-B67F-A62EFF666E3E}">
          <x14:id>{A28C4DE0-230B-4EE2-8AC6-4F6FC5D6A608}</x14:id>
        </ext>
      </extLst>
    </cfRule>
  </conditionalFormatting>
  <dataValidations count="12">
    <dataValidation allowBlank="1" showInputMessage="1" showErrorMessage="1" prompt="يتم تحديث اسم الكلية تلقائياً من الاسم الموجود في الخلية B1 من ورقة عمل &quot;الساعات المعتمدة&quot;" sqref="B1" xr:uid="{00000000-0002-0000-0200-000000000000}"/>
    <dataValidation allowBlank="1" showInputMessage="1" showErrorMessage="1" prompt="سيتم تحديث سنة هذا الفصل الدراسي تلقائياً استناداً إلى الإدخال في ورقة عمل &quot;الفصل الدراسي&quot; F3" sqref="C3" xr:uid="{00000000-0002-0000-0200-000001000000}"/>
    <dataValidation allowBlank="1" showInputMessage="1" showErrorMessage="1" prompt="يتم حساب النسبة المئوية للدخل الذي تم إنفاقه كنسبة مئوية في هذه الخلية" sqref="B5" xr:uid="{00000000-0002-0000-0200-000002000000}"/>
    <dataValidation allowBlank="1" showInputMessage="1" showErrorMessage="1" prompt="يتم إنشاء شريط البيانات تلقائياً استناداً إلى النسبة المئوية للدخل الذي تم إنفاقه في الخلية B5" sqref="B6:C6" xr:uid="{00000000-0002-0000-0200-000003000000}"/>
    <dataValidation allowBlank="1" showInputMessage="1" showErrorMessage="1" prompt="يتم إنشاء إجمالي &quot;صافي الدخل الشهري&quot; تلقائياً من جدول &quot;الدخل الشهري&quot;" sqref="B8" xr:uid="{00000000-0002-0000-0200-000004000000}"/>
    <dataValidation allowBlank="1" showInputMessage="1" showErrorMessage="1" prompt="يتم حساب &quot;صافي المصروفات الشهرية&quot; تلقائياً من ورقة العمل &quot; صافي المصروفات  الشهرية&quot;" sqref="C8" xr:uid="{00000000-0002-0000-0200-000005000000}"/>
    <dataValidation allowBlank="1" showInputMessage="1" showErrorMessage="1" prompt="يتم حساب الرصيد النقدي المتبقي تلقائياً استناداً إلى &quot;صافي الدخل الشهري&quot; و&quot;صافي المصروفات الشهرية&quot;" sqref="D8" xr:uid="{00000000-0002-0000-0200-000006000000}"/>
    <dataValidation allowBlank="1" showInputMessage="1" showErrorMessage="1" prompt="مجموع &quot;الدخل الشهري&quot; الذي يتم حسابه تلقائياً من المعلومات الموجودة في جدول &quot;الدخل الشهري&quot;" sqref="C10" xr:uid="{00000000-0002-0000-0200-000007000000}"/>
    <dataValidation allowBlank="1" showInputMessage="1" showErrorMessage="1" prompt="أدخل عناصر الدخل الشهري في هذا العمود" sqref="B11" xr:uid="{00000000-0002-0000-0200-000008000000}"/>
    <dataValidation allowBlank="1" showInputMessage="1" showErrorMessage="1" prompt="أدخل مبلغ كل عنصر للدخل الشهري في هذا العمود" sqref="C11" xr:uid="{00000000-0002-0000-0200-000009000000}"/>
    <dataValidation allowBlank="1" showInputMessage="1" showErrorMessage="1" prompt="يتم استخدام إجمالي عدد الأشهر في الفصل الدراسي لحساب مصروفات الفصل الدراسي الشهرية في ورقة العمل مصروفات الفصل الدراسي&quot;" sqref="C9" xr:uid="{00000000-0002-0000-0200-00000A000000}"/>
    <dataValidation allowBlank="1" showInputMessage="1" showErrorMessage="1" prompt="توضح ورقة عمل الموازنة المعلومات حول كمية التدفق النقدي المتبقية بعد احتساب كل الدخل والمصروفات والتي تتضمن مصروفات الفصل الدراسي. هناك شريط للبيانات يظهر النسبة المئوية للدخل الذي تم إنفاقه وجدول لتعقب الدخل الشهري" sqref="A1" xr:uid="{00000000-0002-0000-0200-00000B000000}"/>
  </dataValidations>
  <printOptions horizontalCentered="1"/>
  <pageMargins left="0.4" right="0.4" top="0.4" bottom="0.4" header="0.25" footer="0.25"/>
  <pageSetup paperSize="9" scale="83"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28C4DE0-230B-4EE2-8AC6-4F6FC5D6A608}">
            <x14:dataBar minLength="0" maxLength="100" border="1" gradient="0">
              <x14:cfvo type="num">
                <xm:f>0</xm:f>
              </x14:cfvo>
              <x14:cfvo type="num">
                <xm:f>1</xm:f>
              </x14:cfvo>
              <x14:borderColor theme="4"/>
              <x14:negativeFillColor rgb="FFFF0000"/>
              <x14:axisColor rgb="FF000000"/>
            </x14:dataBar>
          </x14:cfRule>
          <xm:sqref>B6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autoPageBreaks="0" fitToPage="1"/>
  </sheetPr>
  <dimension ref="A1:C15"/>
  <sheetViews>
    <sheetView showGridLines="0" rightToLeft="1" zoomScaleNormal="100" workbookViewId="0"/>
  </sheetViews>
  <sheetFormatPr defaultColWidth="9" defaultRowHeight="33" customHeight="1" x14ac:dyDescent="0.2"/>
  <cols>
    <col min="1" max="1" width="2.625" customWidth="1"/>
    <col min="2" max="2" width="44.125" customWidth="1"/>
    <col min="3" max="3" width="30.625" customWidth="1"/>
    <col min="4" max="4" width="8.875" customWidth="1"/>
    <col min="5" max="5" width="30.5" customWidth="1"/>
    <col min="6" max="6" width="16.75" customWidth="1"/>
    <col min="7" max="7" width="8.875" customWidth="1"/>
    <col min="8" max="8" width="2.625" customWidth="1"/>
  </cols>
  <sheetData>
    <row r="1" spans="1:3" s="2" customFormat="1" ht="24.95" customHeight="1" x14ac:dyDescent="0.25">
      <c r="A1" s="4"/>
      <c r="B1" s="23" t="str">
        <f>الكلية</f>
        <v>الكلية</v>
      </c>
      <c r="C1" s="4"/>
    </row>
    <row r="2" spans="1:3" s="3" customFormat="1" ht="39.950000000000003" customHeight="1" x14ac:dyDescent="0.45">
      <c r="A2" s="5"/>
      <c r="B2" s="5" t="s">
        <v>45</v>
      </c>
      <c r="C2" s="5"/>
    </row>
    <row r="3" spans="1:3" ht="39.950000000000003" customHeight="1" x14ac:dyDescent="0.5">
      <c r="A3" s="9"/>
      <c r="B3" s="13" t="s">
        <v>59</v>
      </c>
      <c r="C3" s="8" t="str">
        <f>السنة</f>
        <v>السنة</v>
      </c>
    </row>
    <row r="4" spans="1:3" ht="30" customHeight="1" x14ac:dyDescent="0.2">
      <c r="A4" s="9"/>
      <c r="B4" s="7" t="s">
        <v>59</v>
      </c>
      <c r="C4" s="25">
        <f>SUM(المصاريف_الشهرية[المبلغ])</f>
        <v>1675</v>
      </c>
    </row>
    <row r="5" spans="1:3" ht="30" customHeight="1" x14ac:dyDescent="0.2">
      <c r="A5" s="9"/>
      <c r="B5" s="9" t="s">
        <v>51</v>
      </c>
      <c r="C5" s="22" t="s">
        <v>57</v>
      </c>
    </row>
    <row r="6" spans="1:3" ht="33" customHeight="1" x14ac:dyDescent="0.2">
      <c r="A6" s="9"/>
      <c r="B6" s="9" t="s">
        <v>60</v>
      </c>
      <c r="C6" s="24">
        <v>300</v>
      </c>
    </row>
    <row r="7" spans="1:3" ht="33" customHeight="1" x14ac:dyDescent="0.2">
      <c r="A7" s="9"/>
      <c r="B7" s="9" t="s">
        <v>61</v>
      </c>
      <c r="C7" s="24">
        <v>50</v>
      </c>
    </row>
    <row r="8" spans="1:3" ht="33" customHeight="1" x14ac:dyDescent="0.2">
      <c r="A8" s="9"/>
      <c r="B8" s="9" t="s">
        <v>62</v>
      </c>
      <c r="C8" s="24">
        <v>75</v>
      </c>
    </row>
    <row r="9" spans="1:3" ht="33" customHeight="1" x14ac:dyDescent="0.2">
      <c r="A9" s="9"/>
      <c r="B9" s="9" t="s">
        <v>63</v>
      </c>
      <c r="C9" s="24">
        <v>250</v>
      </c>
    </row>
    <row r="10" spans="1:3" ht="33" customHeight="1" x14ac:dyDescent="0.2">
      <c r="A10" s="9"/>
      <c r="B10" s="9" t="s">
        <v>64</v>
      </c>
      <c r="C10" s="24">
        <v>50</v>
      </c>
    </row>
    <row r="11" spans="1:3" ht="33" customHeight="1" x14ac:dyDescent="0.2">
      <c r="A11" s="9"/>
      <c r="B11" s="9" t="s">
        <v>65</v>
      </c>
      <c r="C11" s="24">
        <v>500</v>
      </c>
    </row>
    <row r="12" spans="1:3" ht="33" customHeight="1" x14ac:dyDescent="0.2">
      <c r="A12" s="9"/>
      <c r="B12" s="9" t="s">
        <v>66</v>
      </c>
      <c r="C12" s="24">
        <v>275</v>
      </c>
    </row>
    <row r="13" spans="1:3" ht="33" customHeight="1" x14ac:dyDescent="0.2">
      <c r="A13" s="9"/>
      <c r="B13" s="9" t="s">
        <v>67</v>
      </c>
      <c r="C13" s="24">
        <v>125</v>
      </c>
    </row>
    <row r="14" spans="1:3" ht="33" customHeight="1" x14ac:dyDescent="0.2">
      <c r="A14" s="9"/>
      <c r="B14" s="9" t="s">
        <v>68</v>
      </c>
      <c r="C14" s="24">
        <v>50</v>
      </c>
    </row>
    <row r="15" spans="1:3" ht="33" customHeight="1" x14ac:dyDescent="0.2">
      <c r="A15" s="9"/>
      <c r="B15" s="9" t="s">
        <v>69</v>
      </c>
      <c r="C15" s="24">
        <v>0</v>
      </c>
    </row>
  </sheetData>
  <conditionalFormatting sqref="B1">
    <cfRule type="notContainsBlanks" dxfId="2" priority="1">
      <formula>LEN(TRIM(B1))&gt;0</formula>
    </cfRule>
  </conditionalFormatting>
  <dataValidations count="6">
    <dataValidation allowBlank="1" showInputMessage="1" showErrorMessage="1" prompt="سيتم تحديث سنة هذا الفصل الدراسي تلقائياً استناداً إلى الإدخال في ورقة عمل &quot;الفصل الدراسي&quot; F3" sqref="C3" xr:uid="{00000000-0002-0000-0300-000000000000}"/>
    <dataValidation allowBlank="1" showInputMessage="1" showErrorMessage="1" prompt="أدخل عناصر المصروفات الشهرية في هذا العمود" sqref="B5" xr:uid="{00000000-0002-0000-0300-000001000000}"/>
    <dataValidation allowBlank="1" showInputMessage="1" showErrorMessage="1" prompt="أدخل مبلغ كل عنصر للمصروفات الشهرية في هذا العمود" sqref="C5" xr:uid="{00000000-0002-0000-0300-000002000000}"/>
    <dataValidation allowBlank="1" showInputMessage="1" showErrorMessage="1" prompt="مجموع &quot;المصروفات الشهرية&quot; الذي يتم حسابه تلقائياً من المعلومات الموجودة في جدول &quot;المصروفات الشهرية&quot;" sqref="C4" xr:uid="{00000000-0002-0000-0300-000003000000}"/>
    <dataValidation allowBlank="1" showInputMessage="1" showErrorMessage="1" prompt="تتعقب ورقة عمل &quot;المصروفات الشهرية&quot; &quot;المصروفات الشهرية&quot;" sqref="A1" xr:uid="{00000000-0002-0000-0300-000004000000}"/>
    <dataValidation allowBlank="1" showInputMessage="1" showErrorMessage="1" prompt="يتم تحديث اسم الكلية تلقائياً من الاسم الموجود في الخلية B1 من ورقة عمل &quot;الساعات المعتمدة&quot;" sqref="B1" xr:uid="{00000000-0002-0000-0300-000005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autoPageBreaks="0" fitToPage="1"/>
  </sheetPr>
  <dimension ref="A1:D11"/>
  <sheetViews>
    <sheetView showGridLines="0" rightToLeft="1" zoomScaleNormal="100" workbookViewId="0"/>
  </sheetViews>
  <sheetFormatPr defaultColWidth="9" defaultRowHeight="33" customHeight="1" x14ac:dyDescent="0.2"/>
  <cols>
    <col min="1" max="1" width="2.625" customWidth="1"/>
    <col min="2" max="2" width="44.125" customWidth="1"/>
    <col min="3" max="3" width="30.625" customWidth="1"/>
    <col min="4" max="4" width="15.625" customWidth="1"/>
    <col min="5" max="5" width="2.625" customWidth="1"/>
    <col min="6" max="6" width="12.25" customWidth="1"/>
    <col min="7" max="7" width="15.625" customWidth="1"/>
    <col min="8" max="8" width="3.5" customWidth="1"/>
  </cols>
  <sheetData>
    <row r="1" spans="1:4" s="2" customFormat="1" ht="24.95" customHeight="1" x14ac:dyDescent="0.25">
      <c r="A1" s="4"/>
      <c r="B1" s="23" t="str">
        <f>الكلية</f>
        <v>الكلية</v>
      </c>
      <c r="C1" s="4"/>
      <c r="D1" s="4"/>
    </row>
    <row r="2" spans="1:4" s="3" customFormat="1" ht="39.950000000000003" customHeight="1" x14ac:dyDescent="0.45">
      <c r="A2" s="5"/>
      <c r="B2" s="5" t="s">
        <v>45</v>
      </c>
      <c r="C2" s="5"/>
      <c r="D2" s="5"/>
    </row>
    <row r="3" spans="1:4" ht="39.950000000000003" customHeight="1" x14ac:dyDescent="0.5">
      <c r="A3" s="9"/>
      <c r="B3" s="13" t="s">
        <v>70</v>
      </c>
      <c r="C3" s="8" t="str">
        <f>السنة</f>
        <v>السنة</v>
      </c>
      <c r="D3" s="9"/>
    </row>
    <row r="4" spans="1:4" ht="30" customHeight="1" x14ac:dyDescent="0.2">
      <c r="A4" s="9"/>
      <c r="B4" s="7" t="s">
        <v>71</v>
      </c>
      <c r="C4" s="25">
        <f>SUM(مصاريف_الفصل_الدراسي[المبلغ])</f>
        <v>1500</v>
      </c>
      <c r="D4" s="25">
        <f>SUM(مصاريف_الفصل_الدراسي[كل شهر])</f>
        <v>375</v>
      </c>
    </row>
    <row r="5" spans="1:4" ht="30" customHeight="1" x14ac:dyDescent="0.2">
      <c r="A5" s="9"/>
      <c r="B5" s="9" t="s">
        <v>51</v>
      </c>
      <c r="C5" s="22" t="s">
        <v>57</v>
      </c>
      <c r="D5" s="22" t="s">
        <v>78</v>
      </c>
    </row>
    <row r="6" spans="1:4" ht="33" customHeight="1" x14ac:dyDescent="0.2">
      <c r="A6" s="9"/>
      <c r="B6" s="9" t="s">
        <v>72</v>
      </c>
      <c r="C6" s="24">
        <v>750</v>
      </c>
      <c r="D6" s="24">
        <f>مصاريف_الفصل_الدراسي[[#This Row],[المبلغ]]/الشهور_في_الفصل_الدراسي</f>
        <v>187.5</v>
      </c>
    </row>
    <row r="7" spans="1:4" ht="33" customHeight="1" x14ac:dyDescent="0.2">
      <c r="A7" s="9"/>
      <c r="B7" s="9" t="s">
        <v>73</v>
      </c>
      <c r="C7" s="24">
        <v>250</v>
      </c>
      <c r="D7" s="24">
        <f>مصاريف_الفصل_الدراسي[[#This Row],[المبلغ]]/الشهور_في_الفصل_الدراسي</f>
        <v>62.5</v>
      </c>
    </row>
    <row r="8" spans="1:4" ht="33" customHeight="1" x14ac:dyDescent="0.2">
      <c r="A8" s="9"/>
      <c r="B8" s="9" t="s">
        <v>74</v>
      </c>
      <c r="C8" s="24">
        <v>500</v>
      </c>
      <c r="D8" s="24">
        <f>مصاريف_الفصل_الدراسي[[#This Row],[المبلغ]]/الشهور_في_الفصل_الدراسي</f>
        <v>125</v>
      </c>
    </row>
    <row r="9" spans="1:4" ht="33" customHeight="1" x14ac:dyDescent="0.2">
      <c r="A9" s="9"/>
      <c r="B9" s="9" t="s">
        <v>75</v>
      </c>
      <c r="C9" s="24">
        <v>0</v>
      </c>
      <c r="D9" s="24">
        <f>مصاريف_الفصل_الدراسي[[#This Row],[المبلغ]]/الشهور_في_الفصل_الدراسي</f>
        <v>0</v>
      </c>
    </row>
    <row r="10" spans="1:4" ht="33" customHeight="1" x14ac:dyDescent="0.2">
      <c r="A10" s="9"/>
      <c r="B10" s="9" t="s">
        <v>76</v>
      </c>
      <c r="C10" s="24">
        <v>0</v>
      </c>
      <c r="D10" s="24">
        <f>مصاريف_الفصل_الدراسي[[#This Row],[المبلغ]]/الشهور_في_الفصل_الدراسي</f>
        <v>0</v>
      </c>
    </row>
    <row r="11" spans="1:4" ht="33" customHeight="1" x14ac:dyDescent="0.2">
      <c r="A11" s="9"/>
      <c r="B11" s="9" t="s">
        <v>77</v>
      </c>
      <c r="C11" s="24">
        <v>0</v>
      </c>
      <c r="D11" s="24">
        <f>مصاريف_الفصل_الدراسي[[#This Row],[المبلغ]]/الشهور_في_الفصل_الدراسي</f>
        <v>0</v>
      </c>
    </row>
  </sheetData>
  <conditionalFormatting sqref="B1">
    <cfRule type="notContainsBlanks" dxfId="1" priority="1">
      <formula>LEN(TRIM(B1))&gt;0</formula>
    </cfRule>
  </conditionalFormatting>
  <dataValidations count="8">
    <dataValidation allowBlank="1" showInputMessage="1" showErrorMessage="1" prompt="سيتم تحديث سنة هذا الفصل الدراسي تلقائياً استناداً إلى الإدخال في ورقة عمل &quot;الفصل الدراسي&quot; F3" sqref="C3" xr:uid="{00000000-0002-0000-0400-000000000000}"/>
    <dataValidation allowBlank="1" showInputMessage="1" showErrorMessage="1" prompt="أدخل عناصر مصروفات الفصل الدراسي في هذا العمود" sqref="B5" xr:uid="{00000000-0002-0000-0400-000001000000}"/>
    <dataValidation allowBlank="1" showInputMessage="1" showErrorMessage="1" prompt="أدخل مبلغ كل عنصر لمصروفات الفصل الدراسي في هذا العمود" sqref="C5" xr:uid="{00000000-0002-0000-0400-000002000000}"/>
    <dataValidation allowBlank="1" showInputMessage="1" showErrorMessage="1" prompt="يتم حساب التكلفة الشهرية لمصروفات الفصل الدراسي تلقائياً باستخدام مبلغ مصروفات الفصل الدراسي وعدد الأشهر في الفصل الدراسي من ورقة عمل &quot;الميزانية&quot; في الخلية C9" sqref="D5" xr:uid="{00000000-0002-0000-0400-000003000000}"/>
    <dataValidation allowBlank="1" showInputMessage="1" showErrorMessage="1" prompt="يتم احتساب مجموع صافي مصروفات الفصل الدراسي تلقائياً من المعلومات الموجودة في الجدول &quot;مصروفات الفصل الدراسي&quot;" sqref="C4" xr:uid="{00000000-0002-0000-0400-000004000000}"/>
    <dataValidation allowBlank="1" showInputMessage="1" showErrorMessage="1" prompt="يتم حساب التقدير الشهري لجميع مصروفات الفصل الدراسي تلقائياً من المعلومات الموجودة في الجدول &quot;مصروفات الفصل الدراسي&quot;" sqref="D4" xr:uid="{00000000-0002-0000-0400-000005000000}"/>
    <dataValidation allowBlank="1" showInputMessage="1" showErrorMessage="1" prompt="تتعقب ورقة عمل &quot;مصروفات الفصل الدراسي&quot; مصروفات فصل دراسي محدد وتحسب الإجمالي شهرياً استناداً إلى عدد الأشهر في الفصل الدراسي التي تم إدخالها في ورقة عمل &quot;الميزانية&quot;" sqref="A1" xr:uid="{00000000-0002-0000-0400-000006000000}"/>
    <dataValidation allowBlank="1" showInputMessage="1" showErrorMessage="1" prompt="يتم تحديث اسم الكلية تلقائياً من الاسم الموجود في الخلية B1 من ورقة عمل &quot;الساعات المعتمدة&quot;" sqref="B1" xr:uid="{00000000-0002-0000-0400-000007000000}"/>
  </dataValidations>
  <printOptions horizontalCentered="1"/>
  <pageMargins left="0.4" right="0.4" top="0.4" bottom="0.4" header="0.25" footer="0.25"/>
  <pageSetup paperSize="9" scale="96" fitToHeight="0" orientation="portrait" r:id="rId1"/>
  <headerFooter differentFirst="1">
    <oddFooter>&amp;CPage &amp;P of &amp;N</oddFooter>
  </headerFooter>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4" tint="-0.499984740745262"/>
    <pageSetUpPr autoPageBreaks="0" fitToPage="1"/>
  </sheetPr>
  <dimension ref="A1:G7"/>
  <sheetViews>
    <sheetView showGridLines="0" rightToLeft="1" zoomScaleNormal="100" workbookViewId="0"/>
  </sheetViews>
  <sheetFormatPr defaultColWidth="9" defaultRowHeight="33" customHeight="1" x14ac:dyDescent="0.2"/>
  <cols>
    <col min="1" max="1" width="2.625" customWidth="1"/>
    <col min="2" max="2" width="44.125" customWidth="1"/>
    <col min="3" max="5" width="30.625" customWidth="1"/>
    <col min="6" max="6" width="25.625" customWidth="1"/>
    <col min="7" max="7" width="55.625" customWidth="1"/>
    <col min="8" max="8" width="2.625" customWidth="1"/>
  </cols>
  <sheetData>
    <row r="1" spans="1:7" s="2" customFormat="1" ht="24.95" customHeight="1" x14ac:dyDescent="0.25">
      <c r="A1" s="4"/>
      <c r="B1" s="23" t="str">
        <f>الكلية</f>
        <v>الكلية</v>
      </c>
      <c r="C1" s="4"/>
      <c r="D1" s="4"/>
      <c r="E1" s="4"/>
      <c r="F1" s="4"/>
      <c r="G1" s="4"/>
    </row>
    <row r="2" spans="1:7" s="3" customFormat="1" ht="39.950000000000003" customHeight="1" x14ac:dyDescent="0.45">
      <c r="A2" s="5"/>
      <c r="B2" s="5" t="s">
        <v>79</v>
      </c>
      <c r="C2" s="5"/>
      <c r="D2" s="5"/>
      <c r="E2" s="5"/>
      <c r="F2" s="5"/>
      <c r="G2" s="5"/>
    </row>
    <row r="3" spans="1:7" ht="39.950000000000003" customHeight="1" x14ac:dyDescent="0.2">
      <c r="A3" s="9"/>
      <c r="B3" s="13" t="s">
        <v>80</v>
      </c>
      <c r="C3" s="9"/>
      <c r="D3" s="9"/>
      <c r="E3" s="9"/>
      <c r="F3" s="9"/>
      <c r="G3" s="9"/>
    </row>
    <row r="4" spans="1:7" ht="30" customHeight="1" x14ac:dyDescent="0.2">
      <c r="A4" s="9"/>
      <c r="B4" s="9" t="s">
        <v>81</v>
      </c>
      <c r="C4" s="9" t="s">
        <v>83</v>
      </c>
      <c r="D4" s="9" t="s">
        <v>84</v>
      </c>
      <c r="E4" s="9" t="s">
        <v>85</v>
      </c>
      <c r="F4" s="9" t="s">
        <v>87</v>
      </c>
      <c r="G4" s="9" t="s">
        <v>88</v>
      </c>
    </row>
    <row r="5" spans="1:7" ht="33" customHeight="1" x14ac:dyDescent="0.2">
      <c r="A5" s="9"/>
      <c r="B5" s="9" t="s">
        <v>82</v>
      </c>
      <c r="C5" s="9" t="s">
        <v>83</v>
      </c>
      <c r="D5" s="9" t="s">
        <v>84</v>
      </c>
      <c r="E5" s="9" t="s">
        <v>86</v>
      </c>
      <c r="F5" s="9" t="s">
        <v>35</v>
      </c>
      <c r="G5" s="9"/>
    </row>
    <row r="6" spans="1:7" ht="33" customHeight="1" x14ac:dyDescent="0.2">
      <c r="A6" s="9"/>
      <c r="B6" s="9" t="s">
        <v>82</v>
      </c>
      <c r="C6" s="9" t="s">
        <v>83</v>
      </c>
      <c r="D6" s="9" t="s">
        <v>84</v>
      </c>
      <c r="E6" s="9" t="s">
        <v>86</v>
      </c>
      <c r="F6" s="9" t="s">
        <v>35</v>
      </c>
      <c r="G6" s="9"/>
    </row>
    <row r="7" spans="1:7" ht="33" customHeight="1" x14ac:dyDescent="0.2">
      <c r="A7" s="9"/>
      <c r="B7" s="9" t="s">
        <v>82</v>
      </c>
      <c r="C7" s="9" t="s">
        <v>83</v>
      </c>
      <c r="D7" s="9" t="s">
        <v>84</v>
      </c>
      <c r="E7" s="9" t="s">
        <v>86</v>
      </c>
      <c r="F7" s="9" t="s">
        <v>35</v>
      </c>
      <c r="G7" s="9"/>
    </row>
  </sheetData>
  <conditionalFormatting sqref="B1">
    <cfRule type="notContainsBlanks" dxfId="0" priority="1">
      <formula>LEN(TRIM(B1))&gt;0</formula>
    </cfRule>
  </conditionalFormatting>
  <dataValidations count="8">
    <dataValidation allowBlank="1" showInputMessage="1" showErrorMessage="1" prompt="تتعقب ورقة عمل &quot;الكتب&quot; الكتب الضرورية للمادة الدراسية في الفصل الدراسي" sqref="A1" xr:uid="{00000000-0002-0000-0500-000000000000}"/>
    <dataValidation allowBlank="1" showInputMessage="1" showErrorMessage="1" prompt="يتم تحديث اسم الكلية تلقائياً من الاسم الموجود في الخلية B1 من ورقة عمل &quot;الساعات المعتمدة&quot;" sqref="B1" xr:uid="{00000000-0002-0000-0500-000001000000}"/>
    <dataValidation allowBlank="1" showInputMessage="1" showErrorMessage="1" prompt="أدخل عنوان الكتاب في هذا العمود" sqref="B4" xr:uid="{00000000-0002-0000-0500-000002000000}"/>
    <dataValidation allowBlank="1" showInputMessage="1" showErrorMessage="1" prompt="أدخل مؤلف الكتاب في هذا العمود" sqref="C4" xr:uid="{00000000-0002-0000-0500-000003000000}"/>
    <dataValidation allowBlank="1" showInputMessage="1" showErrorMessage="1" prompt="أدخل اسم المادة الدراسية التي ينطبق عليها الكتاب في هذا العمود" sqref="D4" xr:uid="{00000000-0002-0000-0500-000004000000}"/>
    <dataValidation allowBlank="1" showInputMessage="1" showErrorMessage="1" prompt="أدخل معلومات حول المكان الذي يتم فيه شراء الكتاب في هذا العمود" sqref="E4" xr:uid="{00000000-0002-0000-0500-000005000000}"/>
    <dataValidation allowBlank="1" showInputMessage="1" showErrorMessage="1" prompt="أدخل رقم ISBN في هذا العمود" sqref="F4" xr:uid="{00000000-0002-0000-0500-000006000000}"/>
    <dataValidation allowBlank="1" showInputMessage="1" showErrorMessage="1" prompt="أدخل أي ملاحظات ذات صلة بالكتاب في هذا العمود" sqref="G4" xr:uid="{00000000-0002-0000-0500-000007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F6CBAD10-2FE4-46B7-8B99-592C882565A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B027F5DB-365E-467F-884C-D65AC307B2EE}">
  <ds:schemaRefs>
    <ds:schemaRef ds:uri="http://schemas.microsoft.com/sharepoint/v3/contenttype/forms"/>
  </ds:schemaRefs>
</ds:datastoreItem>
</file>

<file path=customXml/itemProps31.xml><?xml version="1.0" encoding="utf-8"?>
<ds:datastoreItem xmlns:ds="http://schemas.openxmlformats.org/officeDocument/2006/customXml" ds:itemID="{6FE862CC-DB14-40B0-9DD5-108332066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TM16390957</ap:Template>
  <ap:DocSecurity>0</ap:DocSecurity>
  <ap:ScaleCrop>false</ap:ScaleCrop>
  <ap:HeadingPairs>
    <vt:vector baseType="variant" size="4">
      <vt:variant>
        <vt:lpstr>أوراق العمل</vt:lpstr>
      </vt:variant>
      <vt:variant>
        <vt:i4>6</vt:i4>
      </vt:variant>
      <vt:variant>
        <vt:lpstr>النطاقات المسماة</vt:lpstr>
      </vt:variant>
      <vt:variant>
        <vt:i4>21</vt:i4>
      </vt:variant>
    </vt:vector>
  </ap:HeadingPairs>
  <ap:TitlesOfParts>
    <vt:vector baseType="lpstr" size="27">
      <vt:lpstr>المدة</vt:lpstr>
      <vt:lpstr>الساعات المعتمدة</vt:lpstr>
      <vt:lpstr>الميزانية</vt:lpstr>
      <vt:lpstr>صافي المصروفات الشهرية</vt:lpstr>
      <vt:lpstr>مصروفات الفصل الدراسي</vt:lpstr>
      <vt:lpstr>الكتب</vt:lpstr>
      <vt:lpstr>'الساعات المعتمدة'!Print_Titles</vt:lpstr>
      <vt:lpstr>الكتب!Print_Titles</vt:lpstr>
      <vt:lpstr>المدة!Print_Titles</vt:lpstr>
      <vt:lpstr>الميزانية!Print_Titles</vt:lpstr>
      <vt:lpstr>'صافي المصروفات الشهرية'!Print_Titles</vt:lpstr>
      <vt:lpstr>'مصروفات الفصل الدراسي'!Print_Titles</vt:lpstr>
      <vt:lpstr>الرصيد</vt:lpstr>
      <vt:lpstr>السنة</vt:lpstr>
      <vt:lpstr>الشهور_في_الفصل_الدراسي</vt:lpstr>
      <vt:lpstr>الفاصل_الزمني</vt:lpstr>
      <vt:lpstr>الكلية</vt:lpstr>
      <vt:lpstr>المتطلبات</vt:lpstr>
      <vt:lpstr>صافي_الدخل_الشهري</vt:lpstr>
      <vt:lpstr>صافي_المصروفات_الشهرية</vt:lpstr>
      <vt:lpstr>عنوان_العمود_1</vt:lpstr>
      <vt:lpstr>عنوان_العمود_2</vt:lpstr>
      <vt:lpstr>عنوان_العمود_3</vt:lpstr>
      <vt:lpstr>عنوان_العمود_4</vt:lpstr>
      <vt:lpstr>عنوان_العمود_5</vt:lpstr>
      <vt:lpstr>عنوان_العمود_6</vt:lpstr>
      <vt:lpstr>وقت_البدء</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2022-06-14T05:19:32Z</dcterms:created>
  <dcterms:modified xsi:type="dcterms:W3CDTF">2022-11-14T07:29:24Z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