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LQAs\20180307_Templates_March_LQA\02_for_implementation\ar-SA\target\"/>
    </mc:Choice>
  </mc:AlternateContent>
  <xr:revisionPtr revIDLastSave="0" documentId="12_ncr:500000_{FCEE246D-6D48-4E12-B282-B0D9F202BE55}" xr6:coauthVersionLast="32" xr6:coauthVersionMax="32" xr10:uidLastSave="{00000000-0000-0000-0000-000000000000}"/>
  <bookViews>
    <workbookView xWindow="0" yWindow="0" windowWidth="21600" windowHeight="10575" xr2:uid="{00000000-000D-0000-FFFF-FFFF00000000}"/>
  </bookViews>
  <sheets>
    <sheet name="تقرير المصروفات" sheetId="1" r:id="rId1"/>
  </sheets>
  <definedNames>
    <definedName name="ColumnTitle1">المصروفات[[#Headers],[التاريخ]]</definedName>
    <definedName name="MileageRate">'تقرير المصروفات'!$L$3</definedName>
    <definedName name="_xlnm.Print_Titles" localSheetId="0">'تقرير المصروفات'!$9:$9</definedName>
    <definedName name="إجمالي_التعويض_المستحق">المصروفات[[#Totals],[الإجمالي]]</definedName>
  </definedNames>
  <calcPr calcId="162913"/>
</workbook>
</file>

<file path=xl/calcChain.xml><?xml version="1.0" encoding="utf-8"?>
<calcChain xmlns="http://schemas.openxmlformats.org/spreadsheetml/2006/main">
  <c r="J13" i="1" l="1"/>
  <c r="N13" i="1" s="1"/>
  <c r="J12" i="1"/>
  <c r="N12" i="1" s="1"/>
  <c r="J11" i="1"/>
  <c r="N11" i="1" s="1"/>
  <c r="J10" i="1"/>
  <c r="N10" i="1" s="1"/>
  <c r="E14" i="1"/>
  <c r="F14" i="1"/>
  <c r="G14" i="1"/>
  <c r="H14" i="1"/>
  <c r="I14" i="1"/>
  <c r="K14" i="1"/>
  <c r="D14" i="1"/>
  <c r="J14" i="1" l="1"/>
  <c r="G5" i="1"/>
  <c r="B13" i="1"/>
  <c r="B12" i="1"/>
  <c r="B11" i="1"/>
  <c r="B10" i="1"/>
  <c r="C7" i="1" l="1"/>
  <c r="N14" i="1"/>
  <c r="L5" i="1" l="1"/>
</calcChain>
</file>

<file path=xl/sharedStrings.xml><?xml version="1.0" encoding="utf-8"?>
<sst xmlns="http://schemas.openxmlformats.org/spreadsheetml/2006/main" count="33" uniqueCount="30">
  <si>
    <t>الاسم</t>
  </si>
  <si>
    <t>القسم</t>
  </si>
  <si>
    <t>الفترة الزمنية</t>
  </si>
  <si>
    <t>التاريخ</t>
  </si>
  <si>
    <t>الإجمالي</t>
  </si>
  <si>
    <t>بيطار حامد</t>
  </si>
  <si>
    <t>المبيعات</t>
  </si>
  <si>
    <t>وصف للمصروفات</t>
  </si>
  <si>
    <t>التنقل إلى مكتب عميل</t>
  </si>
  <si>
    <t>الغداء مع عميل</t>
  </si>
  <si>
    <t>ندوة بعد الظهر</t>
  </si>
  <si>
    <t>التنقل إلى المطار</t>
  </si>
  <si>
    <t>تم الاعتماد بواسطة</t>
  </si>
  <si>
    <t>تاريخ الإرسال</t>
  </si>
  <si>
    <t>أجرة السفر</t>
  </si>
  <si>
    <t>تقرير مصروفات السفر</t>
  </si>
  <si>
    <t>الإقامة</t>
  </si>
  <si>
    <t>مجاهد صايغ</t>
  </si>
  <si>
    <t>الوجبات والإكراميات</t>
  </si>
  <si>
    <t>المؤتمرات والندوات</t>
  </si>
  <si>
    <t>التعويض عن كل ميل</t>
  </si>
  <si>
    <t>إجمالي التعويض المستحق</t>
  </si>
  <si>
    <t>الأميال</t>
  </si>
  <si>
    <t>التعويض عن الأميال</t>
  </si>
  <si>
    <t>مصروفات متنوعة</t>
  </si>
  <si>
    <t>سعر صرف العملة</t>
  </si>
  <si>
    <t>عملة المصروفات</t>
  </si>
  <si>
    <t>وسائل النقل الأرضية 
(الوقود، إيجار سيارة، التاكسي)</t>
  </si>
  <si>
    <t>ريال سعودي</t>
  </si>
  <si>
    <t>درهم إماراتي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</si>
</sst>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ر.س.‏&quot;\ #,##0.00_-;&quot;ر.س.‏&quot;\ #,##0.00\-"/>
    <numFmt numFmtId="164" formatCode="_(&quot;$&quot;* #,##0.00_);_(&quot;$&quot;* \(#,##0.00\);_(&quot;$&quot;* &quot;-&quot;??_);_(@_)"/>
    <numFmt numFmtId="165" formatCode="&quot;$&quot;#,##0.00"/>
  </numFmts>
  <fonts count="15" x14ac:knownFonts="1">
    <font>
      <sz val="12"/>
      <color theme="2" tint="-0.89992980742820516"/>
      <name val="Tahoma"/>
      <family val="2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theme="0"/>
      <name val="Tahoma"/>
      <family val="2"/>
    </font>
    <font>
      <sz val="12"/>
      <color theme="2" tint="-0.89996032593768116"/>
      <name val="Tahoma"/>
      <family val="2"/>
    </font>
    <font>
      <i/>
      <sz val="12"/>
      <color theme="3"/>
      <name val="Tahoma"/>
      <family val="2"/>
    </font>
    <font>
      <b/>
      <sz val="12"/>
      <color theme="0"/>
      <name val="Tahoma"/>
      <family val="2"/>
    </font>
    <font>
      <sz val="12"/>
      <color theme="2" tint="-0.89992980742820516"/>
      <name val="Tahoma"/>
      <family val="2"/>
    </font>
    <font>
      <sz val="12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77111117893"/>
      </left>
      <right/>
      <top/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</borders>
  <cellStyleXfs count="18">
    <xf numFmtId="0" fontId="0" fillId="0" borderId="0" applyFill="0" applyBorder="0">
      <alignment horizontal="right" vertical="center" wrapText="1" indent="1"/>
    </xf>
    <xf numFmtId="0" fontId="11" fillId="0" borderId="0" applyProtection="0">
      <alignment horizontal="right" vertical="center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4" fontId="13" fillId="0" borderId="0" applyProtection="0">
      <alignment horizontal="right" vertical="center" wrapText="1" indent="1" readingOrder="2"/>
    </xf>
    <xf numFmtId="0" fontId="6" fillId="5" borderId="2" applyNumberFormat="0" applyBorder="0" applyAlignment="0" applyProtection="0"/>
    <xf numFmtId="0" fontId="12" fillId="6" borderId="0" applyBorder="0" applyProtection="0">
      <alignment horizontal="center" vertical="top" wrapText="1"/>
    </xf>
    <xf numFmtId="0" fontId="7" fillId="6" borderId="3" applyNumberFormat="0" applyBorder="0" applyProtection="0">
      <alignment horizontal="center" vertical="top" wrapText="1"/>
    </xf>
    <xf numFmtId="164" fontId="1" fillId="0" borderId="0" applyFont="0" applyFill="0" applyBorder="0" applyAlignment="0" applyProtection="0"/>
    <xf numFmtId="165" fontId="4" fillId="7" borderId="1" applyFill="0" applyBorder="0">
      <alignment horizontal="right" vertical="center" indent="1"/>
    </xf>
    <xf numFmtId="7" fontId="14" fillId="0" borderId="0" applyFill="0" applyBorder="0" applyProtection="0">
      <alignment horizontal="right" vertical="center" indent="1"/>
    </xf>
    <xf numFmtId="0" fontId="9" fillId="2" borderId="0" applyBorder="0" applyProtection="0">
      <alignment horizontal="right" vertical="center"/>
    </xf>
    <xf numFmtId="0" fontId="8" fillId="0" borderId="0" applyNumberFormat="0" applyFill="0" applyBorder="0" applyAlignment="0" applyProtection="0"/>
    <xf numFmtId="14" fontId="13" fillId="0" borderId="0" applyFill="0" applyBorder="0" applyAlignment="0">
      <alignment horizontal="left" vertical="center" indent="1"/>
      <protection locked="0"/>
    </xf>
    <xf numFmtId="0" fontId="13" fillId="0" borderId="8" applyNumberFormat="0" applyFill="0">
      <alignment horizontal="left" vertical="center" wrapText="1" indent="1" readingOrder="2"/>
    </xf>
    <xf numFmtId="0" fontId="13" fillId="0" borderId="0" applyFill="0" applyBorder="0">
      <alignment horizontal="right" vertical="center" indent="1"/>
      <protection locked="0"/>
    </xf>
  </cellStyleXfs>
  <cellXfs count="36">
    <xf numFmtId="0" fontId="0" fillId="0" borderId="0" xfId="0">
      <alignment horizontal="right" vertical="center" wrapText="1" indent="1"/>
    </xf>
    <xf numFmtId="0" fontId="10" fillId="0" borderId="0" xfId="0" applyFont="1">
      <alignment horizontal="right" vertical="center" wrapText="1" indent="1"/>
    </xf>
    <xf numFmtId="0" fontId="10" fillId="0" borderId="0" xfId="0" applyFont="1" applyBorder="1">
      <alignment horizontal="right" vertical="center" wrapText="1" indent="1"/>
    </xf>
    <xf numFmtId="0" fontId="11" fillId="0" borderId="0" xfId="1" applyFont="1" applyAlignment="1">
      <alignment horizontal="left" vertical="center"/>
    </xf>
    <xf numFmtId="0" fontId="10" fillId="0" borderId="8" xfId="16" applyFont="1" applyFill="1" applyAlignment="1">
      <alignment horizontal="right" vertical="center" wrapText="1" indent="1" readingOrder="2"/>
    </xf>
    <xf numFmtId="0" fontId="10" fillId="0" borderId="4" xfId="0" applyFont="1" applyBorder="1">
      <alignment horizontal="right" vertical="center" wrapText="1" indent="1"/>
    </xf>
    <xf numFmtId="0" fontId="10" fillId="0" borderId="0" xfId="0" applyFont="1" applyAlignment="1">
      <alignment horizontal="right" vertical="center" wrapText="1" indent="1" readingOrder="2"/>
    </xf>
    <xf numFmtId="0" fontId="10" fillId="0" borderId="5" xfId="0" applyFont="1" applyBorder="1" applyAlignment="1">
      <alignment horizontal="right" vertical="center" wrapText="1" indent="1" readingOrder="2"/>
    </xf>
    <xf numFmtId="0" fontId="10" fillId="0" borderId="6" xfId="0" applyFont="1" applyBorder="1" applyAlignment="1">
      <alignment horizontal="right" vertical="center" wrapText="1" indent="1" readingOrder="2"/>
    </xf>
    <xf numFmtId="0" fontId="10" fillId="0" borderId="7" xfId="0" applyFont="1" applyBorder="1" applyAlignment="1">
      <alignment horizontal="right" vertical="center" wrapText="1" indent="1" readingOrder="2"/>
    </xf>
    <xf numFmtId="0" fontId="10" fillId="0" borderId="6" xfId="0" applyFont="1" applyBorder="1">
      <alignment horizontal="right" vertical="center" wrapText="1" indent="1"/>
    </xf>
    <xf numFmtId="14" fontId="10" fillId="0" borderId="8" xfId="16" applyNumberFormat="1" applyFont="1" applyFill="1" applyAlignment="1">
      <alignment horizontal="right" vertical="center" indent="1" readingOrder="2"/>
    </xf>
    <xf numFmtId="0" fontId="12" fillId="6" borderId="0" xfId="8" applyFont="1" applyAlignment="1" applyProtection="1">
      <alignment horizontal="center" vertical="top" wrapText="1" readingOrder="2"/>
      <protection locked="0"/>
    </xf>
    <xf numFmtId="0" fontId="12" fillId="6" borderId="0" xfId="8" applyFont="1" applyAlignment="1">
      <alignment horizontal="center" vertical="top" wrapText="1" readingOrder="2"/>
    </xf>
    <xf numFmtId="7" fontId="10" fillId="0" borderId="8" xfId="16" applyNumberFormat="1" applyFont="1" applyFill="1" applyAlignment="1">
      <alignment horizontal="left" vertical="center" indent="1" readingOrder="2"/>
    </xf>
    <xf numFmtId="0" fontId="9" fillId="2" borderId="0" xfId="13" applyFont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 wrapText="1" indent="1"/>
      <protection locked="0"/>
    </xf>
    <xf numFmtId="0" fontId="10" fillId="0" borderId="0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>
      <alignment horizontal="right" vertical="center" wrapText="1" indent="1" readingOrder="2"/>
    </xf>
    <xf numFmtId="0" fontId="10" fillId="0" borderId="0" xfId="0" applyFont="1" applyBorder="1" applyAlignment="1">
      <alignment horizontal="right" vertical="center" wrapText="1" indent="1"/>
    </xf>
    <xf numFmtId="0" fontId="10" fillId="0" borderId="0" xfId="0" applyFont="1" applyAlignment="1">
      <alignment horizontal="right" vertical="center" wrapText="1" readingOrder="2"/>
    </xf>
    <xf numFmtId="0" fontId="10" fillId="0" borderId="0" xfId="0" applyFont="1" applyBorder="1" applyAlignment="1">
      <alignment horizontal="right" vertical="center" wrapText="1" readingOrder="2"/>
    </xf>
    <xf numFmtId="7" fontId="14" fillId="0" borderId="0" xfId="12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wrapText="1" indent="1"/>
    </xf>
    <xf numFmtId="14" fontId="13" fillId="0" borderId="0" xfId="15" applyBorder="1" applyAlignment="1">
      <alignment horizontal="right" vertical="center" wrapText="1" indent="1" readingOrder="2"/>
      <protection locked="0"/>
    </xf>
    <xf numFmtId="4" fontId="13" fillId="0" borderId="0" xfId="6" applyAlignment="1">
      <alignment horizontal="left" vertical="center" indent="1" readingOrder="2"/>
    </xf>
    <xf numFmtId="0" fontId="0" fillId="0" borderId="0" xfId="0" applyFont="1" applyAlignment="1">
      <alignment horizontal="left" vertical="center" indent="1" readingOrder="2"/>
    </xf>
    <xf numFmtId="0" fontId="0" fillId="0" borderId="0" xfId="0" applyFill="1" applyBorder="1" applyAlignment="1">
      <alignment horizontal="right" vertical="center" wrapText="1" indent="1" readingOrder="2"/>
    </xf>
    <xf numFmtId="4" fontId="0" fillId="0" borderId="0" xfId="0" applyNumberFormat="1" applyFill="1" applyBorder="1" applyAlignment="1">
      <alignment horizontal="right" vertical="center" wrapText="1" indent="1" readingOrder="2"/>
    </xf>
    <xf numFmtId="0" fontId="0" fillId="0" borderId="0" xfId="17" applyFont="1" applyFill="1" applyBorder="1" applyAlignment="1">
      <alignment horizontal="left" vertical="center" indent="1"/>
      <protection locked="0"/>
    </xf>
    <xf numFmtId="0" fontId="9" fillId="2" borderId="0" xfId="13" applyFont="1" applyAlignment="1" applyProtection="1">
      <alignment horizontal="left" vertical="center"/>
      <protection locked="0"/>
    </xf>
    <xf numFmtId="0" fontId="11" fillId="0" borderId="9" xfId="1" applyFont="1" applyBorder="1" applyAlignment="1">
      <alignment horizontal="left" vertical="center" readingOrder="2"/>
    </xf>
    <xf numFmtId="0" fontId="11" fillId="0" borderId="0" xfId="1" applyFont="1" applyAlignment="1">
      <alignment horizontal="left" vertical="center" readingOrder="2"/>
    </xf>
    <xf numFmtId="0" fontId="11" fillId="0" borderId="10" xfId="1" applyFont="1" applyBorder="1" applyAlignment="1">
      <alignment horizontal="left" vertical="center" readingOrder="2"/>
    </xf>
    <xf numFmtId="0" fontId="10" fillId="0" borderId="8" xfId="16" applyFont="1" applyFill="1" applyAlignment="1">
      <alignment horizontal="right" vertical="center" wrapText="1" indent="1" readingOrder="2"/>
    </xf>
    <xf numFmtId="14" fontId="10" fillId="0" borderId="8" xfId="16" applyNumberFormat="1" applyFont="1" applyAlignment="1">
      <alignment horizontal="right" vertical="center" indent="1" readingOrder="2"/>
    </xf>
  </cellXfs>
  <cellStyles count="18">
    <cellStyle name="40% - تمييز6" xfId="5" builtinId="51" customBuiltin="1"/>
    <cellStyle name="Currency" xfId="12" builtinId="4" customBuiltin="1"/>
    <cellStyle name="Currency [0]" xfId="10" builtinId="7" customBuiltin="1"/>
    <cellStyle name="إخراج" xfId="7" builtinId="21" customBuiltin="1"/>
    <cellStyle name="إدخال" xfId="6" builtinId="20" customBuiltin="1"/>
    <cellStyle name="الإجمالي" xfId="3" builtinId="25" customBuiltin="1"/>
    <cellStyle name="التاريخ" xfId="15" xr:uid="{00000000-0005-0000-0000-000007000000}"/>
    <cellStyle name="تمييز6" xfId="4" builtinId="49" customBuiltin="1"/>
    <cellStyle name="حساب" xfId="11" builtinId="22" customBuiltin="1"/>
    <cellStyle name="صرف العملة" xfId="17" xr:uid="{00000000-0005-0000-0000-00000A000000}"/>
    <cellStyle name="عادي" xfId="0" builtinId="0" customBuiltin="1"/>
    <cellStyle name="عنوان" xfId="13" builtinId="15" customBuiltin="1"/>
    <cellStyle name="عنوان 1" xfId="1" builtinId="16" customBuiltin="1"/>
    <cellStyle name="عنوان 2" xfId="8" builtinId="17" customBuiltin="1"/>
    <cellStyle name="عنوان 3" xfId="9" builtinId="18" hidden="1" customBuiltin="1"/>
    <cellStyle name="عنوان 4" xfId="14" builtinId="19" hidden="1" customBuiltin="1"/>
    <cellStyle name="مربع الإدخال" xfId="16" xr:uid="{00000000-0005-0000-0000-000010000000}"/>
    <cellStyle name="نص توضيحي" xfId="2" builtinId="53" customBuiltin="1"/>
  </cellStyles>
  <dxfs count="20">
    <dxf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2980742820516"/>
        <name val="Tahoma"/>
        <family val="2"/>
        <scheme val="none"/>
      </font>
      <alignment horizontal="left" vertical="center" textRotation="0" wrapText="0" indent="1" justifyLastLine="0" shrinkToFit="0" readingOrder="2"/>
    </dxf>
    <dxf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top" textRotation="0" wrapText="1" indent="0" justifyLastLine="0" shrinkToFit="0" readingOrder="2"/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تقرير مصروفات السفر" defaultPivotStyle="PivotStyleLight16">
    <tableStyle name="تقرير مصروفات السفر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757381</xdr:colOff>
      <xdr:row>0</xdr:row>
      <xdr:rowOff>0</xdr:rowOff>
    </xdr:from>
    <xdr:to>
      <xdr:col>3</xdr:col>
      <xdr:colOff>265545</xdr:colOff>
      <xdr:row>1</xdr:row>
      <xdr:rowOff>42430</xdr:rowOff>
    </xdr:to>
    <xdr:grpSp>
      <xdr:nvGrpSpPr>
        <xdr:cNvPr id="1027" name="المجموعة 3" descr="الطائرة والحافلة والسيارة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 flipH="1">
          <a:off x="16386715905" y="0"/>
          <a:ext cx="2851439" cy="994930"/>
          <a:chOff x="110" y="24"/>
          <a:chExt cx="173" cy="62"/>
        </a:xfrm>
      </xdr:grpSpPr>
      <xdr:sp macro="" textlink="">
        <xdr:nvSpPr>
          <xdr:cNvPr id="1026" name="تشكيل تلقائي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مستطيل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شكل حر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شكل حر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شكل حر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شكل حر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شكل حر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شكل حر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شكل حر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شكل حر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شكل حر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شكل حر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شكل حر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شكل حر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شكل حر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شكل حر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شكل حر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شكل حر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مصروفات" displayName="المصروفات" ref="B9:N14" totalsRowCount="1" headerRowDxfId="16" dataDxfId="15">
  <autoFilter ref="B9:N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التاريخ" totalsRowLabel="الإجمالي" dataDxfId="14" totalsRowDxfId="13" dataCellStyle="التاريخ"/>
    <tableColumn id="2" xr3:uid="{00000000-0010-0000-0000-000002000000}" name="وصف للمصروفات" dataDxfId="12" totalsRowDxfId="11"/>
    <tableColumn id="3" xr3:uid="{00000000-0010-0000-0000-000003000000}" name="أجرة السفر" totalsRowFunction="sum" totalsRowDxfId="10"/>
    <tableColumn id="4" xr3:uid="{00000000-0010-0000-0000-000004000000}" name="الإقامة" totalsRowFunction="sum" totalsRowDxfId="9"/>
    <tableColumn id="5" xr3:uid="{00000000-0010-0000-0000-000005000000}" name="وسائل النقل الأرضية _x000a_(الوقود، إيجار سيارة، التاكسي)" totalsRowFunction="sum" totalsRowDxfId="8"/>
    <tableColumn id="6" xr3:uid="{00000000-0010-0000-0000-000006000000}" name="الوجبات والإكراميات" totalsRowFunction="sum" totalsRowDxfId="7"/>
    <tableColumn id="7" xr3:uid="{00000000-0010-0000-0000-000007000000}" name="المؤتمرات والندوات" totalsRowFunction="sum" totalsRowDxfId="6"/>
    <tableColumn id="8" xr3:uid="{00000000-0010-0000-0000-000008000000}" name="الأميال" totalsRowFunction="sum" totalsRowDxfId="5"/>
    <tableColumn id="9" xr3:uid="{00000000-0010-0000-0000-000009000000}" name="التعويض عن الأميال" totalsRowFunction="sum" totalsRowDxfId="4">
      <calculatedColumnFormula>IF('تقرير المصروفات'!I10&lt;&gt;"",'تقرير المصروفات'!I10*MileageRate,"")</calculatedColumnFormula>
    </tableColumn>
    <tableColumn id="10" xr3:uid="{00000000-0010-0000-0000-00000A000000}" name="مصروفات متنوعة" totalsRowFunction="sum" totalsRowDxfId="3"/>
    <tableColumn id="11" xr3:uid="{00000000-0010-0000-0000-00000B000000}" name="سعر صرف العملة" totalsRowDxfId="2"/>
    <tableColumn id="12" xr3:uid="{00000000-0010-0000-0000-00000C000000}" name="عملة المصروفات" totalsRowDxfId="1"/>
    <tableColumn id="13" xr3:uid="{00000000-0010-0000-0000-00000D000000}" name="الإجمالي" totalsRowFunction="sum" totalsRowDxfId="0">
      <calculatedColumnFormula>IFERROR(IF(OR('تقرير المصروفات'!$L10="",'تقرير المصروفات'!$L10=1),SUM('تقرير المصروفات'!$J10:$K10,'تقرير المصروفات'!$D10:$H10)*1,SUM('تقرير المصروفات'!$J10:$K10,'تقرير المصروفات'!$D10:$H10)/'تقرير المصروفات'!$L10),"")</calculatedColumnFormula>
    </tableColumn>
  </tableColumns>
  <tableStyleInfo name="تقرير مصروفات السفر" showFirstColumn="0" showLastColumn="0" showRowStripes="1" showColumnStripes="0"/>
  <extLst>
    <ext xmlns:x14="http://schemas.microsoft.com/office/spreadsheetml/2009/9/main" uri="{504A1905-F514-4f6f-8877-14C23A59335A}">
      <x14:table altTextSummary="قائمة بتفاصيل المصروفات مثل التاريخ والوصف والإقامة وأجرة السفر والوجبات والإكراميات والمؤتمرات والندوات والأميال والتعويض عن الأميال ومصروفات متنوعة وسعر صرف العملة وعملة المصروفات والإجمالي"/>
    </ext>
  </extLst>
</table>
</file>

<file path=xl/theme/theme1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N14"/>
  <sheetViews>
    <sheetView showGridLines="0" rightToLeft="1" tabSelected="1" zoomScaleNormal="100" workbookViewId="0"/>
  </sheetViews>
  <sheetFormatPr defaultColWidth="11.6640625" defaultRowHeight="30" customHeight="1" x14ac:dyDescent="0.2"/>
  <cols>
    <col min="1" max="1" width="2.33203125" style="1" customWidth="1"/>
    <col min="2" max="2" width="12.5546875" style="1" customWidth="1"/>
    <col min="3" max="3" width="26.44140625" style="1" customWidth="1"/>
    <col min="4" max="4" width="13.88671875" style="1" customWidth="1"/>
    <col min="5" max="5" width="11.77734375" style="1" customWidth="1"/>
    <col min="6" max="6" width="31.44140625" style="1" customWidth="1"/>
    <col min="7" max="7" width="13.77734375" style="1" customWidth="1"/>
    <col min="8" max="8" width="19" style="1" customWidth="1"/>
    <col min="9" max="9" width="11.77734375" style="1" customWidth="1"/>
    <col min="10" max="10" width="16.5546875" style="1" customWidth="1"/>
    <col min="11" max="11" width="14.6640625" style="1" customWidth="1"/>
    <col min="12" max="12" width="15.109375" style="1" customWidth="1"/>
    <col min="13" max="13" width="18.44140625" style="1" customWidth="1"/>
    <col min="14" max="14" width="16.6640625" style="1" customWidth="1"/>
    <col min="15" max="15" width="2.77734375" style="1" customWidth="1"/>
    <col min="16" max="16384" width="11.6640625" style="1"/>
  </cols>
  <sheetData>
    <row r="1" spans="2:14" ht="75" customHeight="1" x14ac:dyDescent="0.2">
      <c r="B1" s="30" t="s">
        <v>15</v>
      </c>
      <c r="C1" s="30"/>
      <c r="D1" s="30"/>
      <c r="E1" s="30"/>
      <c r="F1" s="30"/>
      <c r="G1" s="15"/>
      <c r="H1" s="15"/>
      <c r="I1" s="15"/>
      <c r="J1" s="16"/>
      <c r="K1" s="16"/>
      <c r="L1" s="16"/>
      <c r="M1" s="16"/>
      <c r="N1" s="16"/>
    </row>
    <row r="2" spans="2:14" ht="15" customHeight="1" x14ac:dyDescent="0.2">
      <c r="B2" s="2"/>
    </row>
    <row r="3" spans="2:14" ht="30" customHeight="1" x14ac:dyDescent="0.2">
      <c r="B3" s="3" t="s">
        <v>0</v>
      </c>
      <c r="C3" s="4" t="s">
        <v>5</v>
      </c>
      <c r="D3" s="31" t="s">
        <v>12</v>
      </c>
      <c r="E3" s="32"/>
      <c r="F3" s="33"/>
      <c r="G3" s="34" t="s">
        <v>17</v>
      </c>
      <c r="H3" s="34"/>
      <c r="I3" s="31" t="s">
        <v>20</v>
      </c>
      <c r="J3" s="32"/>
      <c r="K3" s="33"/>
      <c r="L3" s="14">
        <v>0.32</v>
      </c>
      <c r="M3" s="5"/>
    </row>
    <row r="4" spans="2:14" ht="8.1" customHeight="1" x14ac:dyDescent="0.2">
      <c r="B4" s="19"/>
      <c r="C4" s="6"/>
      <c r="D4" s="20"/>
      <c r="E4" s="20"/>
      <c r="F4" s="21"/>
      <c r="G4" s="7"/>
      <c r="H4" s="8"/>
      <c r="I4" s="6"/>
      <c r="J4" s="18"/>
      <c r="K4" s="18"/>
      <c r="L4" s="6"/>
    </row>
    <row r="5" spans="2:14" ht="30" customHeight="1" x14ac:dyDescent="0.2">
      <c r="B5" s="3" t="s">
        <v>1</v>
      </c>
      <c r="C5" s="4" t="s">
        <v>6</v>
      </c>
      <c r="D5" s="31" t="s">
        <v>13</v>
      </c>
      <c r="E5" s="32"/>
      <c r="F5" s="33"/>
      <c r="G5" s="35">
        <f ca="1">TODAY()</f>
        <v>43223</v>
      </c>
      <c r="H5" s="35"/>
      <c r="I5" s="31" t="s">
        <v>21</v>
      </c>
      <c r="J5" s="32"/>
      <c r="K5" s="33"/>
      <c r="L5" s="14">
        <f>إجمالي_التعويض_المستحق</f>
        <v>2030.9276696165193</v>
      </c>
      <c r="M5" s="5"/>
    </row>
    <row r="6" spans="2:14" ht="8.1" customHeight="1" x14ac:dyDescent="0.2">
      <c r="B6" s="19"/>
      <c r="C6" s="9"/>
      <c r="D6" s="2"/>
      <c r="E6" s="2"/>
      <c r="F6" s="2"/>
      <c r="L6" s="10"/>
    </row>
    <row r="7" spans="2:14" ht="30" customHeight="1" x14ac:dyDescent="0.2">
      <c r="B7" s="3" t="s">
        <v>2</v>
      </c>
      <c r="C7" s="11" t="str">
        <f ca="1">IF(MIN(B10:B13)=MAX(B10:B13),TEXT(MIN(B10:B13),"dd/mm/yy"),"من "&amp;TEXT(MIN(B10:B13),"dd/mm/yy")&amp;" إلى "&amp;TEXT(MAX(B10:B13),"dd/mm/yy"))</f>
        <v>من 03/04/18 إلى 08/04/18</v>
      </c>
      <c r="D7" s="2"/>
      <c r="E7" s="2"/>
      <c r="F7" s="2"/>
    </row>
    <row r="8" spans="2:14" ht="15" customHeight="1" x14ac:dyDescent="0.2">
      <c r="B8" s="2"/>
      <c r="C8" s="10"/>
      <c r="F8" s="2"/>
      <c r="G8" s="2"/>
      <c r="H8" s="2"/>
    </row>
    <row r="9" spans="2:14" ht="34.5" customHeight="1" x14ac:dyDescent="0.2">
      <c r="B9" s="12" t="s">
        <v>3</v>
      </c>
      <c r="C9" s="13" t="s">
        <v>7</v>
      </c>
      <c r="D9" s="13" t="s">
        <v>14</v>
      </c>
      <c r="E9" s="13" t="s">
        <v>16</v>
      </c>
      <c r="F9" s="13" t="s">
        <v>27</v>
      </c>
      <c r="G9" s="13" t="s">
        <v>18</v>
      </c>
      <c r="H9" s="13" t="s">
        <v>19</v>
      </c>
      <c r="I9" s="13" t="s">
        <v>22</v>
      </c>
      <c r="J9" s="13" t="s">
        <v>23</v>
      </c>
      <c r="K9" s="13" t="s">
        <v>24</v>
      </c>
      <c r="L9" s="12" t="s">
        <v>25</v>
      </c>
      <c r="M9" s="12" t="s">
        <v>26</v>
      </c>
      <c r="N9" s="13" t="s">
        <v>4</v>
      </c>
    </row>
    <row r="10" spans="2:14" ht="30" customHeight="1" x14ac:dyDescent="0.2">
      <c r="B10" s="24">
        <f ca="1">TODAY()-30</f>
        <v>43193</v>
      </c>
      <c r="C10" s="23" t="s">
        <v>8</v>
      </c>
      <c r="D10" s="25">
        <v>350</v>
      </c>
      <c r="E10" s="25">
        <v>150</v>
      </c>
      <c r="F10" s="25">
        <v>45</v>
      </c>
      <c r="G10" s="25">
        <v>12</v>
      </c>
      <c r="H10" s="25">
        <v>50</v>
      </c>
      <c r="I10" s="25">
        <v>35</v>
      </c>
      <c r="J10" s="25">
        <f>IF('تقرير المصروفات'!I10&lt;&gt;"",'تقرير المصروفات'!I10*MileageRate,"")</f>
        <v>11.200000000000001</v>
      </c>
      <c r="K10" s="25"/>
      <c r="L10" s="25">
        <v>0.33900000000000002</v>
      </c>
      <c r="M10" s="29" t="s">
        <v>28</v>
      </c>
      <c r="N10" s="22">
        <f>IFERROR(IF(OR('تقرير المصروفات'!$L10="",'تقرير المصروفات'!$L10=1),SUM('تقرير المصروفات'!$J10:$K10,'تقرير المصروفات'!$D10:$H10)*1,SUM('تقرير المصروفات'!$J10:$K10,'تقرير المصروفات'!$D10:$H10)/'تقرير المصروفات'!$L10),"")</f>
        <v>1823.598820058997</v>
      </c>
    </row>
    <row r="11" spans="2:14" ht="30" customHeight="1" x14ac:dyDescent="0.2">
      <c r="B11" s="24">
        <f t="shared" ref="B11:B12" ca="1" si="0">TODAY()-30</f>
        <v>43193</v>
      </c>
      <c r="C11" s="23" t="s">
        <v>9</v>
      </c>
      <c r="D11" s="25"/>
      <c r="E11" s="25"/>
      <c r="F11" s="25"/>
      <c r="G11" s="25">
        <v>24.3</v>
      </c>
      <c r="H11" s="25"/>
      <c r="I11" s="25">
        <v>12</v>
      </c>
      <c r="J11" s="25">
        <f>IF('تقرير المصروفات'!I11&lt;&gt;"",'تقرير المصروفات'!I11*MileageRate,"")</f>
        <v>3.84</v>
      </c>
      <c r="K11" s="25"/>
      <c r="L11" s="25">
        <v>0.33900000000000002</v>
      </c>
      <c r="M11" s="29" t="s">
        <v>28</v>
      </c>
      <c r="N11" s="22">
        <f>IFERROR(IF(OR('تقرير المصروفات'!$L11="",'تقرير المصروفات'!$L11=1),SUM('تقرير المصروفات'!$J11:$K11,'تقرير المصروفات'!$D11:$H11)*1,SUM('تقرير المصروفات'!$J11:$K11,'تقرير المصروفات'!$D11:$H11)/'تقرير المصروفات'!$L11),"")</f>
        <v>83.008849557522126</v>
      </c>
    </row>
    <row r="12" spans="2:14" ht="30" customHeight="1" x14ac:dyDescent="0.2">
      <c r="B12" s="24">
        <f t="shared" ca="1" si="0"/>
        <v>43193</v>
      </c>
      <c r="C12" s="23" t="s">
        <v>10</v>
      </c>
      <c r="D12" s="25"/>
      <c r="E12" s="25"/>
      <c r="F12" s="25"/>
      <c r="G12" s="25"/>
      <c r="H12" s="25">
        <v>100</v>
      </c>
      <c r="I12" s="25">
        <v>6</v>
      </c>
      <c r="J12" s="25">
        <f>IF('تقرير المصروفات'!I12&lt;&gt;"",'تقرير المصروفات'!I12*MileageRate,"")</f>
        <v>1.92</v>
      </c>
      <c r="K12" s="25"/>
      <c r="L12" s="25">
        <v>1</v>
      </c>
      <c r="M12" s="29" t="s">
        <v>29</v>
      </c>
      <c r="N12" s="22">
        <f>IFERROR(IF(OR('تقرير المصروفات'!$L12="",'تقرير المصروفات'!$L12=1),SUM('تقرير المصروفات'!$J12:$K12,'تقرير المصروفات'!$D12:$H12)*1,SUM('تقرير المصروفات'!$J12:$K12,'تقرير المصروفات'!$D12:$H12)/'تقرير المصروفات'!$L12),"")</f>
        <v>101.92</v>
      </c>
    </row>
    <row r="13" spans="2:14" ht="30" customHeight="1" x14ac:dyDescent="0.2">
      <c r="B13" s="24">
        <f ca="1">TODAY()-25</f>
        <v>43198</v>
      </c>
      <c r="C13" s="23" t="s">
        <v>11</v>
      </c>
      <c r="D13" s="25"/>
      <c r="E13" s="25"/>
      <c r="F13" s="25"/>
      <c r="G13" s="25"/>
      <c r="H13" s="25"/>
      <c r="I13" s="25">
        <v>70</v>
      </c>
      <c r="J13" s="25">
        <f>IF('تقرير المصروفات'!I13&lt;&gt;"",'تقرير المصروفات'!I13*MileageRate,"")</f>
        <v>22.400000000000002</v>
      </c>
      <c r="K13" s="25"/>
      <c r="L13" s="25">
        <v>1</v>
      </c>
      <c r="M13" s="29" t="s">
        <v>29</v>
      </c>
      <c r="N13" s="22">
        <f>IFERROR(IF(OR('تقرير المصروفات'!$L13="",'تقرير المصروفات'!$L13=1),SUM('تقرير المصروفات'!$J13:$K13,'تقرير المصروفات'!$D13:$H13)*1,SUM('تقرير المصروفات'!$J13:$K13,'تقرير المصروفات'!$D13:$H13)/'تقرير المصروفات'!$L13),"")</f>
        <v>22.400000000000002</v>
      </c>
    </row>
    <row r="14" spans="2:14" ht="30" customHeight="1" x14ac:dyDescent="0.2">
      <c r="B14" s="26" t="s">
        <v>4</v>
      </c>
      <c r="C14" s="17"/>
      <c r="D14" s="28">
        <f>SUBTOTAL(109,المصروفات[أجرة السفر])</f>
        <v>350</v>
      </c>
      <c r="E14" s="28">
        <f>SUBTOTAL(109,المصروفات[الإقامة])</f>
        <v>150</v>
      </c>
      <c r="F14" s="28">
        <f>SUBTOTAL(109,المصروفات[وسائل النقل الأرضية 
(الوقود، إيجار سيارة، التاكسي)])</f>
        <v>45</v>
      </c>
      <c r="G14" s="28">
        <f>SUBTOTAL(109,المصروفات[الوجبات والإكراميات])</f>
        <v>36.299999999999997</v>
      </c>
      <c r="H14" s="28">
        <f>SUBTOTAL(109,المصروفات[المؤتمرات والندوات])</f>
        <v>150</v>
      </c>
      <c r="I14" s="28">
        <f>SUBTOTAL(109,المصروفات[الأميال])</f>
        <v>123</v>
      </c>
      <c r="J14" s="28">
        <f>SUBTOTAL(109,المصروفات[التعويض عن الأميال])</f>
        <v>39.36</v>
      </c>
      <c r="K14" s="28">
        <f>SUBTOTAL(109,المصروفات[مصروفات متنوعة])</f>
        <v>0</v>
      </c>
      <c r="L14" s="28"/>
      <c r="M14" s="27"/>
      <c r="N14" s="27">
        <f>SUBTOTAL(109,المصروفات[الإجمالي])</f>
        <v>2030.9276696165193</v>
      </c>
    </row>
  </sheetData>
  <sheetProtection selectLockedCells="1"/>
  <mergeCells count="7">
    <mergeCell ref="B1:F1"/>
    <mergeCell ref="I3:K3"/>
    <mergeCell ref="I5:K5"/>
    <mergeCell ref="G3:H3"/>
    <mergeCell ref="G5:H5"/>
    <mergeCell ref="D3:F3"/>
    <mergeCell ref="D5:F5"/>
  </mergeCells>
  <dataValidations xWindow="39" yWindow="298" count="31">
    <dataValidation type="date" operator="greaterThan" allowBlank="1" showInputMessage="1" showErrorMessage="1" sqref="B10:B13" xr:uid="{00000000-0002-0000-0000-000000000000}">
      <formula1>37622</formula1>
    </dataValidation>
    <dataValidation allowBlank="1" showInputMessage="1" showErrorMessage="1" errorTitle="تنبيه" error="يتم ملء هذه الخلية تلقائياً ولا يجب الكتابة فوقها. ستؤدي الكتابة فوق هذه الخلية إلى تعطيل العمليات الحسابية في ورقة العمل هذه." sqref="N10:N13" xr:uid="{00000000-0002-0000-0000-000001000000}"/>
    <dataValidation allowBlank="1" showInputMessage="1" showErrorMessage="1" prompt="قم بإنشاء &quot;تقرير مصروفات السفر&quot; في ورقة العمل هذه. أدخل &quot;وصف المصروفات&quot; بالتاريخ في جدول ما. يتم حساب إجمالي التعويض المستحق تلقائياً" sqref="A1" xr:uid="{00000000-0002-0000-0000-000002000000}"/>
    <dataValidation allowBlank="1" showInputMessage="1" showErrorMessage="1" prompt="يتم تلقائياً تحديث الفترة في الخلية إلى اليسار استناداً إلى الإدخالات في جدول المصروفات أدناه" sqref="B7" xr:uid="{00000000-0002-0000-0000-000003000000}"/>
    <dataValidation allowBlank="1" showInputMessage="1" showErrorMessage="1" prompt="أدخل &quot;القسم&quot; في هذه الخلية" sqref="C5" xr:uid="{00000000-0002-0000-0000-000004000000}"/>
    <dataValidation allowBlank="1" showInputMessage="1" showErrorMessage="1" prompt="أدخل &quot;القسم&quot; في الخلية إلى اليسار" sqref="B5" xr:uid="{00000000-0002-0000-0000-000005000000}"/>
    <dataValidation allowBlank="1" showInputMessage="1" showErrorMessage="1" prompt="أدخل &quot;الاسم&quot; في هذه الخلية" sqref="C3" xr:uid="{00000000-0002-0000-0000-000006000000}"/>
    <dataValidation allowBlank="1" showInputMessage="1" showErrorMessage="1" prompt="أدخل &quot;الاسم&quot; في الخلية إلى اليسار" sqref="B3" xr:uid="{00000000-0002-0000-0000-000007000000}"/>
    <dataValidation type="custom" errorStyle="warning" allowBlank="1" showInputMessage="1" showErrorMessage="1" error="لا يجب الكتابة فوق هذه الخلية. ستؤدي الكتابة فوق هذه الخلية إلى تعطيل العمليات الحسابية في ورقة العمل هذه" prompt="يتم تلقائياً تحديث الفترة استناداً إلى الإدخالات في جدول المصروفات أدناه" sqref="C7" xr:uid="{00000000-0002-0000-0000-000008000000}">
      <formula1>LEN(C7)=""</formula1>
    </dataValidation>
    <dataValidation allowBlank="1" showInputMessage="1" showErrorMessage="1" prompt="أدخل &quot;تاريخ الإرسال&quot; في هذه الخلية" sqref="G5" xr:uid="{00000000-0002-0000-0000-000009000000}"/>
    <dataValidation allowBlank="1" showInputMessage="1" showErrorMessage="1" prompt="أدخل تاريخ إرسال تقرير المصروفات في خلية إلى اليسار" sqref="D5" xr:uid="{00000000-0002-0000-0000-00000A000000}"/>
    <dataValidation allowBlank="1" showInputMessage="1" showErrorMessage="1" prompt="أدخل اسم الشخص المعتمِد في هذه الخلية" sqref="G3:H3" xr:uid="{00000000-0002-0000-0000-00000B000000}"/>
    <dataValidation allowBlank="1" showInputMessage="1" showErrorMessage="1" prompt="أدخل اسم تم اعتماد المصروفات بواسطة في الخلية على اليسار" sqref="D3" xr:uid="{00000000-0002-0000-0000-00000C000000}"/>
    <dataValidation allowBlank="1" showInputMessage="1" showErrorMessage="1" prompt="يتم حساب إجمالي التعويض المستحق تلقائياً في الخلية إلى اليسار" sqref="I5" xr:uid="{00000000-0002-0000-0000-00000D000000}"/>
    <dataValidation allowBlank="1" showInputMessage="1" showErrorMessage="1" prompt="أدخل التعويض عن كل ميل في الخلية إلى اليسار" sqref="I3" xr:uid="{00000000-0002-0000-0000-00000E000000}"/>
    <dataValidation allowBlank="1" showInputMessage="1" showErrorMessage="1" prompt="أدخل التعويض عن كل ميل في هذه الخلية" sqref="L3" xr:uid="{00000000-0002-0000-0000-00000F000000}"/>
    <dataValidation allowBlank="1" showInputMessage="1" showErrorMessage="1" prompt="يتم حساب إجمالي التعويض المستحق تلقائياً في هذه الخلية" sqref="L5" xr:uid="{00000000-0002-0000-0000-000010000000}"/>
    <dataValidation allowBlank="1" showInputMessage="1" showErrorMessage="1" prompt="يتم حساب إجمالي كل صف تلقائياً في هذا العمود أسفل هذا العنوان" sqref="N9" xr:uid="{00000000-0002-0000-0000-000011000000}"/>
    <dataValidation allowBlank="1" showInputMessage="1" showErrorMessage="1" prompt="أدخل عملة المصروفات في هذا العمود أسفل هذا العنوان" sqref="M9" xr:uid="{00000000-0002-0000-0000-000012000000}"/>
    <dataValidation allowBlank="1" showInputMessage="1" showErrorMessage="1" prompt="أدخل سعر صرف العملة في هذا العمود أسفل هذا العنوان" sqref="L9" xr:uid="{00000000-0002-0000-0000-000013000000}"/>
    <dataValidation allowBlank="1" showInputMessage="1" showErrorMessage="1" prompt="أدخل مبلغ المصروفات المتنوعة في هذا العمود أسفل هذا العنوان" sqref="K9" xr:uid="{00000000-0002-0000-0000-000014000000}"/>
    <dataValidation allowBlank="1" showInputMessage="1" showErrorMessage="1" prompt="يتم حساب مبلغ التعويض تلقائياً في هذا العمود أسفل هذا العنوان" sqref="J9" xr:uid="{00000000-0002-0000-0000-000015000000}"/>
    <dataValidation allowBlank="1" showInputMessage="1" showErrorMessage="1" prompt="أدخل الأميال في هذا العمود أسفل هذا العنوان" sqref="I9" xr:uid="{00000000-0002-0000-0000-000016000000}"/>
    <dataValidation allowBlank="1" showInputMessage="1" showErrorMessage="1" prompt="أدخل مبلغ المؤتمرات والندوات في هذا العمود أسفل هذا العنوان" sqref="H9" xr:uid="{00000000-0002-0000-0000-000017000000}"/>
    <dataValidation allowBlank="1" showInputMessage="1" showErrorMessage="1" prompt="أدخل مبلغ الوجبات والإكراميات في هذا العمود أسفل هذا العنوان" sqref="G9" xr:uid="{00000000-0002-0000-0000-000018000000}"/>
    <dataValidation allowBlank="1" showInputMessage="1" showErrorMessage="1" prompt="أدخل مبلغ وسائل النقل الأرضية في هذا العمود أسفل هذا العنوان" sqref="F9" xr:uid="{00000000-0002-0000-0000-000019000000}"/>
    <dataValidation allowBlank="1" showInputMessage="1" showErrorMessage="1" prompt="أدخل مبلغ الإقامة في هذا العمود أسفل هذا العنوان" sqref="E9" xr:uid="{00000000-0002-0000-0000-00001A000000}"/>
    <dataValidation allowBlank="1" showInputMessage="1" showErrorMessage="1" prompt="أدخل مبلغ أجرة السفر في هذا العمود أسفل هذا العنوان" sqref="D9" xr:uid="{00000000-0002-0000-0000-00001B000000}"/>
    <dataValidation allowBlank="1" showInputMessage="1" showErrorMessage="1" prompt="أدخل وصف المصروفات في هذا العمود أسفل هذا العنوان" sqref="C9" xr:uid="{00000000-0002-0000-0000-00001C000000}"/>
    <dataValidation allowBlank="1" showInputMessage="1" showErrorMessage="1" prompt="أدخل تاريخ المصروفات في هذا العمود أسفل هذا العنوان " sqref="B9" xr:uid="{00000000-0002-0000-0000-00001D000000}"/>
    <dataValidation allowBlank="1" showInputMessage="1" showErrorMessage="1" prompt="عنوان ورقة العمل موجود في هذه الخلية. أدخل تفاصيل السفر في الخلايا من B3 إلى L7" sqref="B1" xr:uid="{00000000-0002-0000-0000-00001E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G5 B10:B13" unlockedFormula="1"/>
    <ignoredError sqref="J10:J13 N10:N13" calculatedColumn="1"/>
  </ignoredErrors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TM03428990</ap:Template>
  <ap:DocSecurity>0</ap:DocSecurity>
  <ap:ScaleCrop>false</ap:ScaleCrop>
  <ap:HeadingPairs>
    <vt:vector baseType="variant" size="4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4</vt:i4>
      </vt:variant>
    </vt:vector>
  </ap:HeadingPairs>
  <ap:TitlesOfParts>
    <vt:vector baseType="lpstr" size="5">
      <vt:lpstr>تقرير المصروفات</vt:lpstr>
      <vt:lpstr>ColumnTitle1</vt:lpstr>
      <vt:lpstr>MileageRate</vt:lpstr>
      <vt:lpstr>'تقرير المصروفات'!Print_Titles</vt:lpstr>
      <vt:lpstr>إجمالي_التعويض_المستحق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فف</dc:creator>
  <cp:lastModifiedBy>admin</cp:lastModifiedBy>
  <dcterms:created xsi:type="dcterms:W3CDTF">2017-03-08T06:18:36Z</dcterms:created>
  <dcterms:modified xsi:type="dcterms:W3CDTF">2018-05-03T16:00:35Z</dcterms:modified>
</cp:coreProperties>
</file>