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متعقب طلبات العمل" sheetId="1" r:id="rId1"/>
  </sheets>
  <calcPr calcId="15251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<sst xmlns="http://schemas.openxmlformats.org/spreadsheetml/2006/main" count="22" uniqueCount="20">
  <si>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TR45878</t>
  </si>
  <si>
    <t>YT9876</t>
  </si>
  <si>
    <t>TR7865</t>
  </si>
  <si>
    <t xml:space="preserve"> </t>
  </si>
  <si>
    <t>رقم طلب العمل</t>
  </si>
  <si>
    <t>الوصف</t>
  </si>
  <si>
    <t>معين إلى</t>
  </si>
  <si>
    <t>تاريخ البدء</t>
  </si>
  <si>
    <t>تاريخ الاستحقاق</t>
  </si>
  <si>
    <t>النسبة المئوية للإكمال</t>
  </si>
  <si>
    <t>الحالة</t>
  </si>
  <si>
    <t>مخزون المعدات</t>
  </si>
  <si>
    <t>ترقية كمبيوتر سطح المكتب</t>
  </si>
  <si>
    <t>عمرو زكي</t>
  </si>
  <si>
    <t>أسامة شبانة</t>
  </si>
  <si>
    <t>جاكلين حداد</t>
  </si>
  <si>
    <t>محمد الخوجة</t>
  </si>
  <si>
    <t>متعقب طلبات العمل</t>
  </si>
  <si>
    <t>إنشاء قاعدة بيانات جديدة للعملاء</t>
  </si>
  <si>
    <t>مطلوب من قِبل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</si>
</sst>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/mm/dd"/>
  </numFmts>
  <fonts count="9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26"/>
      <color theme="1" tint="0.34998626667073579"/>
      <name val="Tahoma"/>
      <family val="2"/>
    </font>
    <font>
      <sz val="11"/>
      <color theme="4" tint="-0.24994659260841701"/>
      <name val="Tahoma"/>
      <family val="2"/>
    </font>
    <font>
      <sz val="12"/>
      <color theme="4" tint="-0.2499465926084170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7" fillId="0" borderId="0" xfId="0" applyFont="1" applyAlignment="1">
      <alignment horizontal="center" vertical="center" readingOrder="2"/>
    </xf>
    <xf numFmtId="0" fontId="6" fillId="0" borderId="0" xfId="2" applyFont="1" applyAlignment="1">
      <alignment horizontal="right" indent="1" readingOrder="2"/>
    </xf>
    <xf numFmtId="0" fontId="7" fillId="0" borderId="0" xfId="0" applyFont="1" applyAlignment="1">
      <alignment horizontal="right" vertical="center" indent="1" readingOrder="2"/>
    </xf>
    <xf numFmtId="0" fontId="8" fillId="0" borderId="0" xfId="0" applyFont="1" applyAlignment="1">
      <alignment horizontal="right" vertical="center" indent="1" readingOrder="2"/>
    </xf>
    <xf numFmtId="9" fontId="7" fillId="0" borderId="0" xfId="1" applyFont="1" applyAlignment="1">
      <alignment horizontal="right" vertical="center" indent="1" readingOrder="2"/>
    </xf>
    <xf numFmtId="9" fontId="7" fillId="0" borderId="0" xfId="0" applyNumberFormat="1" applyFont="1" applyAlignment="1">
      <alignment horizontal="right" vertical="center" indent="1" readingOrder="2"/>
    </xf>
    <xf numFmtId="0" fontId="8" fillId="0" borderId="0" xfId="0" applyFont="1" applyAlignment="1">
      <alignment horizontal="center" vertical="center" readingOrder="2"/>
    </xf>
    <xf numFmtId="165" fontId="7" fillId="0" borderId="0" xfId="0" applyNumberFormat="1" applyFont="1" applyAlignment="1">
      <alignment horizontal="right" vertical="center" indent="1" readingOrder="2"/>
    </xf>
  </cellXfs>
  <cellStyles count="6">
    <cellStyle name="Normal" xfId="0" builtinId="0" customBuiltin="1"/>
    <cellStyle name="Percent" xfId="1" builtinId="5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5" builtinId="18" customBuiltin="1"/>
  </cellStyles>
  <dxfs count="15">
    <dxf>
      <font>
        <strike val="0"/>
        <outline val="0"/>
        <shadow val="0"/>
        <u val="none"/>
        <vertAlign val="baseline"/>
        <name val="Tahoma"/>
        <scheme val="none"/>
      </font>
      <numFmt numFmtId="165" formatCode="yy/mm/dd"/>
      <alignment horizontal="right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yy/mm/dd"/>
      <alignment horizontal="right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2"/>
        <color theme="4" tint="-0.24994659260841701"/>
        <name val="Tahoma"/>
        <scheme val="none"/>
      </font>
      <alignment horizontal="right" textRotation="0" wrapText="0" relativeIndent="1" justifyLastLine="0" shrinkToFit="0" readingOrder="2"/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رقم طلب العمل" dataDxfId="7"/>
    <tableColumn id="2" name="الوصف" dataDxfId="6"/>
    <tableColumn id="8" name="مطلوب من قِبل" dataDxfId="5"/>
    <tableColumn id="3" name="معين إلى" dataDxfId="4"/>
    <tableColumn id="4" name="تاريخ البدء" dataDxfId="1"/>
    <tableColumn id="5" name="تاريخ الاستحقاق" dataDxfId="0"/>
    <tableColumn id="9" name="النسبة المئوية للإكمال" dataDxfId="3"/>
    <tableColumn id="7" name="الحالة" dataDxfId="2">
      <calculatedColumnFormula>IF(WorkOrders[[#This Row],[النسبة المئوية للإكمال]]=1,2,IF(ISBLANK(WorkOrders[[#This Row],[تاريخ الاستحقاق]]),"",IF(AND(TODAY()&gt;WorkOrders[[#This Row],[تاريخ الاستحقاق]],WorkOrders[[#This Row],[النسبة المئوية للإكمال]]&lt;&gt;1),0,1)))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جدول أوامر العمل" altTextSummary="قائمة تفاصيل طلبات العمل، مثل &quot;رقم طلب العمل&quot; و&quot;الوصف&quot; و&quot;مطلوب بواسطة&quot; و&quot;معين إلى&quot; و&quot;تاريخ البدء&quot; و&quot;تاريخ الاستحقاق&quot; و&quot;النسبة المئوية للإكمال&quot; و&quot;الحالة&quot;."/>
    </ext>
  </extLst>
</table>
</file>

<file path=xl/theme/theme1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rightToLeft="1" tabSelected="1" topLeftCell="B1" workbookViewId="0">
      <selection activeCell="B1" sqref="B1"/>
    </sheetView>
  </sheetViews>
  <sheetFormatPr defaultRowHeight="25.5" customHeight="1" x14ac:dyDescent="0.2"/>
  <cols>
    <col min="1" max="1" width="2.25" style="3" customWidth="1"/>
    <col min="2" max="2" width="18.75" style="3" customWidth="1"/>
    <col min="3" max="3" width="32.875" style="3" customWidth="1"/>
    <col min="4" max="5" width="19.875" style="3" customWidth="1"/>
    <col min="6" max="6" width="15" style="3" customWidth="1"/>
    <col min="7" max="7" width="20" style="3" customWidth="1"/>
    <col min="8" max="8" width="25.875" style="3" customWidth="1"/>
    <col min="9" max="9" width="11.875" style="1" customWidth="1"/>
    <col min="10" max="10" width="2.25" style="3" customWidth="1"/>
    <col min="11" max="16384" width="9" style="3"/>
  </cols>
  <sheetData>
    <row r="1" spans="2:10" ht="41.25" customHeight="1" x14ac:dyDescent="0.4">
      <c r="B1" s="2" t="s">
        <v>17</v>
      </c>
      <c r="J1" s="3" t="s">
        <v>3</v>
      </c>
    </row>
    <row r="3" spans="2:10" ht="25.5" customHeight="1" x14ac:dyDescent="0.2">
      <c r="B3" s="4" t="s">
        <v>4</v>
      </c>
      <c r="C3" s="4" t="s">
        <v>5</v>
      </c>
      <c r="D3" s="4" t="s">
        <v>19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</row>
    <row r="4" spans="2:10" ht="25.5" customHeight="1" x14ac:dyDescent="0.2">
      <c r="B4" s="3" t="s">
        <v>0</v>
      </c>
      <c r="C4" s="3" t="s">
        <v>11</v>
      </c>
      <c r="D4" s="3" t="s">
        <v>13</v>
      </c>
      <c r="E4" s="3" t="s">
        <v>15</v>
      </c>
      <c r="F4" s="8">
        <f ca="1">TODAY()-120</f>
        <v>41067</v>
      </c>
      <c r="G4" s="8">
        <f ca="1">TODAY()-1</f>
        <v>41186</v>
      </c>
      <c r="H4" s="5">
        <v>0.75</v>
      </c>
      <c r="I4" s="1">
        <f ca="1">IF(WorkOrders[[#This Row],[النسبة المئوية للإكمال]]=1,2,IF(ISBLANK(WorkOrders[[#This Row],[تاريخ الاستحقاق]]),"",IF(AND(TODAY()&gt;WorkOrders[[#This Row],[تاريخ الاستحقاق]],WorkOrders[[#This Row],[النسبة المئوية للإكمال]]&lt;&gt;1),0,1)))</f>
        <v>0</v>
      </c>
    </row>
    <row r="5" spans="2:10" ht="25.5" customHeight="1" x14ac:dyDescent="0.2">
      <c r="B5" s="3" t="s">
        <v>1</v>
      </c>
      <c r="C5" s="3" t="s">
        <v>18</v>
      </c>
      <c r="D5" s="3" t="s">
        <v>14</v>
      </c>
      <c r="E5" s="3" t="s">
        <v>16</v>
      </c>
      <c r="F5" s="8">
        <f ca="1">TODAY()-30</f>
        <v>41157</v>
      </c>
      <c r="G5" s="8">
        <f ca="1">TODAY()+15</f>
        <v>41202</v>
      </c>
      <c r="H5" s="6">
        <v>1</v>
      </c>
      <c r="I5" s="1">
        <f ca="1">IF(WorkOrders[[#This Row],[النسبة المئوية للإكمال]]=1,2,IF(ISBLANK(WorkOrders[[#This Row],[تاريخ الاستحقاق]]),"",IF(AND(TODAY()&gt;WorkOrders[[#This Row],[تاريخ الاستحقاق]],WorkOrders[[#This Row],[النسبة المئوية للإكمال]]&lt;&gt;1),0,1)))</f>
        <v>2</v>
      </c>
    </row>
    <row r="6" spans="2:10" ht="25.5" customHeight="1" x14ac:dyDescent="0.2">
      <c r="B6" s="3" t="s">
        <v>2</v>
      </c>
      <c r="C6" s="3" t="s">
        <v>12</v>
      </c>
      <c r="D6" s="3" t="s">
        <v>14</v>
      </c>
      <c r="E6" s="3" t="s">
        <v>15</v>
      </c>
      <c r="F6" s="8">
        <f ca="1">TODAY()</f>
        <v>41187</v>
      </c>
      <c r="G6" s="8">
        <f ca="1">WorkOrders[[#This Row],[تاريخ البدء]]+30</f>
        <v>41217</v>
      </c>
      <c r="H6" s="6">
        <v>0</v>
      </c>
      <c r="I6" s="1">
        <f ca="1">IF(WorkOrders[[#This Row],[النسبة المئوية للإكمال]]=1,2,IF(ISBLANK(WorkOrders[[#This Row],[تاريخ الاستحقاق]]),"",IF(AND(TODAY()&gt;WorkOrders[[#This Row],[تاريخ الاستحقاق]],WorkOrders[[#This Row],[النسبة المئوية للإكمال]]&lt;&gt;1),0,1)))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845894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 xsi:nil="true"/>
    <Markets xmlns="90312ced-24b1-4a04-9112-3ea331aa5919"/>
    <OriginAsset xmlns="90312ced-24b1-4a04-9112-3ea331aa5919" xsi:nil="true"/>
    <AssetStart xmlns="90312ced-24b1-4a04-9112-3ea331aa5919">2012-06-28T22:29:39+00:00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334996</Value>
    </PublishStatusLookup>
    <APAuthor xmlns="90312ced-24b1-4a04-9112-3ea331aa5919">
      <UserInfo>
        <DisplayName/>
        <AccountId>2566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 xsi:nil="true"/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false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TP102929988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3.xml><?xml version="1.0" encoding="utf-8"?>
<ds:datastoreItem xmlns:ds="http://schemas.openxmlformats.org/officeDocument/2006/customXml" ds:itemID="{09182C55-5C46-4224-A503-35995684929D}"/>
</file>

<file path=customXml/itemProps22.xml><?xml version="1.0" encoding="utf-8"?>
<ds:datastoreItem xmlns:ds="http://schemas.openxmlformats.org/officeDocument/2006/customXml" ds:itemID="{985CC679-20F4-4F62-B3B3-8EE851FB3DAF}"/>
</file>

<file path=customXml/itemProps31.xml><?xml version="1.0" encoding="utf-8"?>
<ds:datastoreItem xmlns:ds="http://schemas.openxmlformats.org/officeDocument/2006/customXml" ds:itemID="{5D30FD4F-1E96-42CD-AFEF-E4E978F2980F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TM02930027</ap:Template>
  <ap:DocSecurity>0</ap:DocSecurity>
  <ap:ScaleCrop>false</ap:ScaleCrop>
  <ap:HeadingPairs>
    <vt:vector baseType="variant" size="2">
      <vt:variant>
        <vt:lpstr>أوراق العمل</vt:lpstr>
      </vt:variant>
      <vt:variant>
        <vt:i4>1</vt:i4>
      </vt:variant>
    </vt:vector>
  </ap:HeadingPairs>
  <ap:TitlesOfParts>
    <vt:vector baseType="lpstr" size="1">
      <vt:lpstr>متعقب طلبات العمل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2012-10-05T10:52:27Z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