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F703166C-0EA4-491F-A170-576190204436}" xr6:coauthVersionLast="31" xr6:coauthVersionMax="38" xr10:uidLastSave="{00000000-0000-0000-0000-000000000000}"/>
  <bookViews>
    <workbookView xWindow="735" yWindow="-225" windowWidth="15480" windowHeight="11100" xr2:uid="{00000000-000D-0000-FFFF-FFFF00000000}"/>
  </bookViews>
  <sheets>
    <sheet name="الجدول الزمني للموظف" sheetId="1" r:id="rId1"/>
    <sheet name="بحث_أيام_الأسبوع" sheetId="2" r:id="rId2"/>
  </sheets>
  <definedNames>
    <definedName name="_3_8">'الجدول الزمني للموظف'!$I$7:$N$7</definedName>
    <definedName name="منطقة_عنوان_العمود1..G21.1">'الجدول الزمني للموظف'!$B$8</definedName>
    <definedName name="منطقة_عنوان_العمود10..Y21.1">'الجدول الزمني للموظف'!$W$6</definedName>
    <definedName name="منطقة_عنوان_العمود11..Z35.1">'الجدول الزمني للموظف'!$Y$33:$Y$34</definedName>
    <definedName name="منطقة_عنوان_العمود2..N21.1">'الجدول الزمني للموظف'!$H$7</definedName>
    <definedName name="منطقة_عنوان_العمود3..O21.1">'الجدول الزمني للموظف'!$O$6</definedName>
    <definedName name="منطقة_عنوان_العمود4..V21.1">'الجدول الزمني للموظف'!$P$7</definedName>
    <definedName name="منطقة_عنوان_العمود5..Y21.1">'الجدول الزمني للموظف'!$W$6:$W$7</definedName>
    <definedName name="منطقة_عنوان_العمود6..G32.1">'الجدول الزمني للموظف'!$B$25</definedName>
    <definedName name="منطقة_عنوان_العمود7..N32.1">'الجدول الزمني للموظف'!$H$25</definedName>
    <definedName name="منطقة_عنوان_العمود8..O32.1">'الجدول الزمني للموظف'!$O$24:$O$25</definedName>
    <definedName name="منطقة_عنوان_العمود9..V32.1">'الجدول الزمني للموظف'!$P$24</definedName>
    <definedName name="اليوم_الأول">'الجدول الزمني للموظف'!$H$7</definedName>
    <definedName name="تاريخ_الانتهاء">'الجدول الزمني للموظف'!$E$4</definedName>
    <definedName name="_xlnm.Print_Area" localSheetId="0">'الجدول الزمني للموظف'!$B$1:$Z$36</definedName>
    <definedName name="منطقة_عنوان_الصف1..E4">'الجدول الزمني للموظف'!$B$4:$D$4</definedName>
    <definedName name="منطقة_عنوان_الصف2..X35.1">'الجدول الزمني للموظف'!$B$33:$G$33</definedName>
    <definedName name="منطقة_عنوان_الصف3..Y22">'الجدول الزمني للموظف'!$B$22:$G$22</definedName>
    <definedName name="منطقة_عنوان_الصف4..E36">'الجدول الزمني للموظف'!$B$36:$D$36</definedName>
    <definedName name="منطقة_عنوان_الصف5..I36">'الجدول الزمني للموظف'!$G$36:$H$36</definedName>
    <definedName name="منطقة_عنوان_الصف6..R36">'الجدول الزمني للموظف'!$P$36:$Q$36</definedName>
    <definedName name="إجمالي_عدد_الساعات">'الجدول الزمني للموظف'!$Z$35</definedName>
    <definedName name="الساعات_الإضافية_للأسبوع_1">'الجدول الزمني للموظف'!$H$25:$N$32</definedName>
    <definedName name="الساعات_الاعتيادية_للأسبوع_1">'الجدول الزمني للموظف'!$H$9:$N$21</definedName>
    <definedName name="الساعات_الإضافية_للأسبوع_2">'الجدول الزمني للموظف'!$P$26:$V$32</definedName>
    <definedName name="الساعات_الاعتيادية_للأسبوع_2">'الجدول الزمني للموظف'!$P$9:$V$21</definedName>
    <definedName name="تقريب">'الجدول الزمني للموظف'!$H$34</definedName>
  </definedNames>
  <calcPr calcId="179017"/>
</workbook>
</file>

<file path=xl/calcChain.xml><?xml version="1.0" encoding="utf-8"?>
<calcChain xmlns="http://schemas.openxmlformats.org/spreadsheetml/2006/main">
  <c r="O9" i="1" l="1"/>
  <c r="N33" i="1" l="1"/>
  <c r="M33" i="1"/>
  <c r="L33" i="1"/>
  <c r="K33" i="1"/>
  <c r="J33" i="1"/>
  <c r="I33" i="1"/>
  <c r="H33" i="1"/>
  <c r="H24" i="1" l="1"/>
  <c r="N24" i="1"/>
  <c r="M24" i="1"/>
  <c r="L24" i="1"/>
  <c r="L25" i="1" s="1"/>
  <c r="K24" i="1"/>
  <c r="J24" i="1"/>
  <c r="J25" i="1" s="1"/>
  <c r="I24" i="1"/>
  <c r="I25" i="1" s="1"/>
  <c r="K25" i="1"/>
  <c r="V24" i="1"/>
  <c r="V25" i="1" s="1"/>
  <c r="U24" i="1"/>
  <c r="U25" i="1" s="1"/>
  <c r="T24" i="1"/>
  <c r="T25" i="1" s="1"/>
  <c r="S24" i="1"/>
  <c r="S25" i="1" s="1"/>
  <c r="R24" i="1"/>
  <c r="R25" i="1" s="1"/>
  <c r="Q24" i="1"/>
  <c r="Q25" i="1" s="1"/>
  <c r="P24" i="1"/>
  <c r="P25" i="1" s="1"/>
  <c r="N25" i="1"/>
  <c r="M25" i="1"/>
  <c r="H25" i="1"/>
  <c r="H8" i="1" l="1"/>
  <c r="V7" i="1" l="1"/>
  <c r="E4" i="1" s="1"/>
  <c r="U7" i="1"/>
  <c r="U8" i="1" s="1"/>
  <c r="T7" i="1"/>
  <c r="T8" i="1" s="1"/>
  <c r="S7" i="1"/>
  <c r="S8" i="1" s="1"/>
  <c r="R7" i="1"/>
  <c r="R8" i="1" s="1"/>
  <c r="Q7" i="1"/>
  <c r="Q8" i="1" s="1"/>
  <c r="P7" i="1"/>
  <c r="P8" i="1" s="1"/>
  <c r="N7" i="1"/>
  <c r="N8" i="1" s="1"/>
  <c r="M7" i="1"/>
  <c r="M8" i="1" s="1"/>
  <c r="L7" i="1"/>
  <c r="L8" i="1" s="1"/>
  <c r="K7" i="1"/>
  <c r="K8" i="1" s="1"/>
  <c r="J7" i="1"/>
  <c r="J8" i="1" s="1"/>
  <c r="I7" i="1"/>
  <c r="I8" i="1" s="1"/>
  <c r="W9" i="1"/>
  <c r="O10" i="1"/>
  <c r="W10" i="1"/>
  <c r="O11" i="1"/>
  <c r="W11" i="1"/>
  <c r="O12" i="1"/>
  <c r="W12" i="1"/>
  <c r="O13" i="1"/>
  <c r="W13" i="1"/>
  <c r="O14" i="1"/>
  <c r="W14" i="1"/>
  <c r="O15" i="1"/>
  <c r="W15" i="1"/>
  <c r="O16" i="1"/>
  <c r="W16" i="1"/>
  <c r="O17" i="1"/>
  <c r="W17" i="1"/>
  <c r="O18" i="1"/>
  <c r="W18" i="1"/>
  <c r="O19" i="1"/>
  <c r="W19" i="1"/>
  <c r="O20" i="1"/>
  <c r="W20" i="1"/>
  <c r="O21" i="1"/>
  <c r="W21" i="1"/>
  <c r="W26" i="1"/>
  <c r="O26" i="1"/>
  <c r="W27" i="1"/>
  <c r="O27" i="1"/>
  <c r="W28" i="1"/>
  <c r="O28" i="1"/>
  <c r="W29" i="1"/>
  <c r="O29" i="1"/>
  <c r="W30" i="1"/>
  <c r="O30" i="1"/>
  <c r="W31" i="1"/>
  <c r="O31" i="1"/>
  <c r="W32" i="1"/>
  <c r="O32" i="1"/>
  <c r="P33" i="1"/>
  <c r="Q33" i="1"/>
  <c r="Q35" i="1" s="1"/>
  <c r="R33" i="1"/>
  <c r="R35" i="1" s="1"/>
  <c r="S33" i="1"/>
  <c r="S35" i="1" s="1"/>
  <c r="T33" i="1"/>
  <c r="T35" i="1" s="1"/>
  <c r="U33" i="1"/>
  <c r="V33" i="1"/>
  <c r="V35" i="1" s="1"/>
  <c r="I35" i="1"/>
  <c r="J35" i="1"/>
  <c r="K35" i="1"/>
  <c r="L35" i="1"/>
  <c r="M35" i="1"/>
  <c r="N35" i="1"/>
  <c r="U35" i="1"/>
  <c r="H35" i="1"/>
  <c r="H22" i="1"/>
  <c r="I22" i="1"/>
  <c r="J22" i="1"/>
  <c r="K22" i="1"/>
  <c r="L22" i="1"/>
  <c r="M22" i="1"/>
  <c r="N22" i="1"/>
  <c r="P22" i="1"/>
  <c r="Q22" i="1"/>
  <c r="R22" i="1"/>
  <c r="S22" i="1"/>
  <c r="T22" i="1"/>
  <c r="U22" i="1"/>
  <c r="V22" i="1"/>
  <c r="W33" i="1" l="1"/>
  <c r="W34" i="1" s="1"/>
  <c r="W35" i="1" s="1"/>
  <c r="X21" i="1"/>
  <c r="X19" i="1"/>
  <c r="X17" i="1"/>
  <c r="X9" i="1"/>
  <c r="X32" i="1"/>
  <c r="X31" i="1"/>
  <c r="X16" i="1"/>
  <c r="X10" i="1"/>
  <c r="X28" i="1"/>
  <c r="X13" i="1"/>
  <c r="X18" i="1"/>
  <c r="X14" i="1"/>
  <c r="X29" i="1"/>
  <c r="X11" i="1"/>
  <c r="X26" i="1"/>
  <c r="W22" i="1"/>
  <c r="X20" i="1"/>
  <c r="X15" i="1"/>
  <c r="X12" i="1"/>
  <c r="X30" i="1"/>
  <c r="X27" i="1"/>
  <c r="V8" i="1"/>
  <c r="O22" i="1"/>
  <c r="P35" i="1"/>
  <c r="O33" i="1"/>
  <c r="O34" i="1" s="1"/>
  <c r="O35" i="1" s="1"/>
  <c r="X33" i="1" l="1"/>
  <c r="X34" i="1" s="1"/>
  <c r="X35" i="1" s="1"/>
  <c r="X22" i="1"/>
  <c r="Y35" i="1" l="1"/>
  <c r="Z35" i="1"/>
</calcChain>
</file>

<file path=xl/sharedStrings.xml><?xml version="1.0" encoding="utf-8"?>
<sst xmlns="http://schemas.openxmlformats.org/spreadsheetml/2006/main" count="47" uniqueCount="39">
  <si>
    <t>الجدول الزمني لعمليات الموظفين</t>
  </si>
  <si>
    <t>تاريخ انتهاء كشف المرتبات</t>
  </si>
  <si>
    <t>ساعات العمل العادية:</t>
  </si>
  <si>
    <t>المهمة</t>
  </si>
  <si>
    <t xml:space="preserve">إجمالي ساعات العمل العادية   </t>
  </si>
  <si>
    <t>ساعات العمل الإضافية:</t>
  </si>
  <si>
    <t xml:space="preserve">ساعات العمل الإضافية     </t>
  </si>
  <si>
    <t xml:space="preserve">العمل الإضافي والتعويض     </t>
  </si>
  <si>
    <t xml:space="preserve">مدفوعات العمل الإضافي     </t>
  </si>
  <si>
    <t xml:space="preserve">الموظف </t>
  </si>
  <si>
    <t>الموقع</t>
  </si>
  <si>
    <t>عدد ساعات العمل الإضافي</t>
  </si>
  <si>
    <t>التاريخ:</t>
  </si>
  <si>
    <t>وصف العمل</t>
  </si>
  <si>
    <t>اسم الموظف</t>
  </si>
  <si>
    <t>رقم الموظف</t>
  </si>
  <si>
    <t>المسمى الوظيفي</t>
  </si>
  <si>
    <t>العنوان #</t>
  </si>
  <si>
    <t xml:space="preserve">المشرف </t>
  </si>
  <si>
    <t>إجمالي
الأسبوع  1
العادية</t>
  </si>
  <si>
    <t>العمل الإضافي في الأسبوع 1</t>
  </si>
  <si>
    <t>إجمالي
الأسبوع 2
العادية</t>
  </si>
  <si>
    <t>العمل الإضافي في الأسبوع 2</t>
  </si>
  <si>
    <t>إجمالي
العادية
الساعات</t>
  </si>
  <si>
    <t>إجمالي العمل الإضافي</t>
  </si>
  <si>
    <t>كشف رواتب
يستخدم فقط
مع كود تعليمة البرمجية</t>
  </si>
  <si>
    <t>العمل الإضافية
لتعليمة البرمجية</t>
  </si>
  <si>
    <t>إجمالي
الساعات
التي تم العمل فيها</t>
  </si>
  <si>
    <t>إجمالي
الساعات
المدفوعة</t>
  </si>
  <si>
    <t>يوم من الأسبوع
عدد صحيح</t>
  </si>
  <si>
    <t>يوم من الأسبوع
الحرف الأول</t>
  </si>
  <si>
    <t>الأحد</t>
  </si>
  <si>
    <t>الاثنين</t>
  </si>
  <si>
    <t>الثلاثاء</t>
  </si>
  <si>
    <t>الأربعاء</t>
  </si>
  <si>
    <t>الخميس</t>
  </si>
  <si>
    <t>الجمعة</t>
  </si>
  <si>
    <t>السبت</t>
  </si>
  <si>
    <t>حدد "نعم" في الخلية التي على اليسار إن
 كان هناك عمل إضافي يتطلب وجود تخويل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</si>
</sst>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d/m"/>
    <numFmt numFmtId="170" formatCode="#,##0.00_ ;\-#,##0.00\ "/>
  </numFmts>
  <fonts count="22" x14ac:knownFonts="1">
    <font>
      <sz val="11"/>
      <name val="Tahoma"/>
      <family val="2"/>
    </font>
    <font>
      <sz val="8"/>
      <name val="Tms Rmn"/>
    </font>
    <font>
      <sz val="11"/>
      <name val="Tahoma"/>
      <family val="2"/>
    </font>
    <font>
      <sz val="11"/>
      <color rgb="FF006100"/>
      <name val="Tahoma"/>
      <family val="2"/>
    </font>
    <font>
      <sz val="11"/>
      <color rgb="FF9C0006"/>
      <name val="Tahoma"/>
      <family val="2"/>
    </font>
    <font>
      <sz val="11"/>
      <color rgb="FF9C5700"/>
      <name val="Tahoma"/>
      <family val="2"/>
    </font>
    <font>
      <b/>
      <sz val="11"/>
      <color rgb="FF3F3F3F"/>
      <name val="Tahoma"/>
      <family val="2"/>
    </font>
    <font>
      <sz val="11"/>
      <color rgb="FF3F3F76"/>
      <name val="Tahoma"/>
      <family val="2"/>
    </font>
    <font>
      <b/>
      <sz val="11"/>
      <color rgb="FFFA7D00"/>
      <name val="Tahoma"/>
      <family val="2"/>
    </font>
    <font>
      <b/>
      <sz val="11"/>
      <color theme="0"/>
      <name val="Tahoma"/>
      <family val="2"/>
    </font>
    <font>
      <sz val="11"/>
      <color rgb="FFFA7D00"/>
      <name val="Tahoma"/>
      <family val="2"/>
    </font>
    <font>
      <sz val="11"/>
      <color rgb="FFFF0000"/>
      <name val="Tahoma"/>
      <family val="2"/>
    </font>
    <font>
      <i/>
      <sz val="11"/>
      <color theme="1" tint="0.34998626667073579"/>
      <name val="Tahoma"/>
      <family val="2"/>
    </font>
    <font>
      <b/>
      <sz val="11"/>
      <color theme="1"/>
      <name val="Tahoma"/>
      <family val="2"/>
    </font>
    <font>
      <sz val="18"/>
      <color theme="3"/>
      <name val="Tahoma"/>
      <family val="2"/>
    </font>
    <font>
      <b/>
      <sz val="15"/>
      <color theme="3"/>
      <name val="Tahoma"/>
      <family val="2"/>
    </font>
    <font>
      <b/>
      <sz val="13"/>
      <color theme="3"/>
      <name val="Tahoma"/>
      <family val="2"/>
    </font>
    <font>
      <b/>
      <sz val="11"/>
      <color theme="3"/>
      <name val="Tahoma"/>
      <family val="2"/>
    </font>
    <font>
      <b/>
      <sz val="14"/>
      <color theme="3"/>
      <name val="Tahoma"/>
      <family val="2"/>
    </font>
    <font>
      <b/>
      <sz val="11"/>
      <name val="Tahoma"/>
      <family val="2"/>
    </font>
    <font>
      <sz val="8"/>
      <name val="Tahoma"/>
      <family val="2"/>
    </font>
    <font>
      <b/>
      <sz val="8"/>
      <name val="Tahoma"/>
      <family val="2"/>
    </font>
  </fonts>
  <fills count="13">
    <fill>
      <patternFill patternType="none"/>
    </fill>
    <fill>
      <patternFill patternType="gray125"/>
    </fill>
    <fill>
      <patternFill patternType="solid">
        <fgColor indexed="46"/>
        <bgColor indexed="64"/>
      </patternFill>
    </fill>
    <fill>
      <patternFill patternType="lightUp"/>
    </fill>
    <fill>
      <patternFill patternType="solid">
        <fgColor theme="3" tint="0.79998168889431442"/>
        <bgColor indexed="64"/>
      </patternFill>
    </fill>
    <fill>
      <patternFill patternType="solid">
        <fgColor theme="0" tint="-4.9989318521683403E-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s>
  <borders count="52">
    <border>
      <left/>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bottom style="thick">
        <color theme="4" tint="-0.24994659260841701"/>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23">
    <xf numFmtId="0" fontId="0" fillId="0" borderId="0">
      <alignment readingOrder="2"/>
    </xf>
    <xf numFmtId="167" fontId="2" fillId="0" borderId="0" applyFill="0" applyBorder="0" applyAlignment="0" applyProtection="0"/>
    <xf numFmtId="165" fontId="2" fillId="0" borderId="0" applyFill="0" applyBorder="0" applyAlignment="0" applyProtection="0"/>
    <xf numFmtId="166" fontId="2" fillId="0" borderId="0" applyFill="0" applyBorder="0" applyAlignment="0" applyProtection="0"/>
    <xf numFmtId="164" fontId="2" fillId="0" borderId="0" applyFill="0" applyBorder="0" applyAlignment="0" applyProtection="0"/>
    <xf numFmtId="9" fontId="2" fillId="0" borderId="0" applyFill="0" applyBorder="0" applyAlignment="0" applyProtection="0"/>
    <xf numFmtId="0" fontId="16" fillId="0" borderId="40" applyNumberFormat="0" applyFill="0" applyAlignment="0" applyProtection="0"/>
    <xf numFmtId="0" fontId="17" fillId="0" borderId="39" applyNumberFormat="0" applyFill="0" applyAlignment="0" applyProtection="0"/>
    <xf numFmtId="0" fontId="2" fillId="6" borderId="38" applyNumberFormat="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5" fillId="0" borderId="46" applyNumberFormat="0" applyFill="0" applyAlignment="0" applyProtection="0"/>
    <xf numFmtId="0" fontId="17" fillId="0" borderId="0" applyNumberFormat="0" applyFill="0" applyBorder="0" applyAlignment="0" applyProtection="0"/>
    <xf numFmtId="0" fontId="3"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7" fillId="10" borderId="47" applyNumberFormat="0" applyAlignment="0" applyProtection="0"/>
    <xf numFmtId="0" fontId="6" fillId="11" borderId="48" applyNumberFormat="0" applyAlignment="0" applyProtection="0"/>
    <xf numFmtId="0" fontId="8" fillId="11" borderId="47" applyNumberFormat="0" applyAlignment="0" applyProtection="0"/>
    <xf numFmtId="0" fontId="10" fillId="0" borderId="49" applyNumberFormat="0" applyFill="0" applyAlignment="0" applyProtection="0"/>
    <xf numFmtId="0" fontId="9" fillId="12" borderId="50" applyNumberFormat="0" applyAlignment="0" applyProtection="0"/>
    <xf numFmtId="0" fontId="11" fillId="0" borderId="0" applyNumberFormat="0" applyFill="0" applyBorder="0" applyAlignment="0" applyProtection="0"/>
    <xf numFmtId="0" fontId="13" fillId="0" borderId="51" applyNumberFormat="0" applyFill="0" applyAlignment="0" applyProtection="0"/>
  </cellStyleXfs>
  <cellXfs count="114">
    <xf numFmtId="0" fontId="0" fillId="0" borderId="0" xfId="0">
      <alignment readingOrder="2"/>
    </xf>
    <xf numFmtId="0" fontId="0" fillId="0" borderId="0" xfId="0" applyFont="1">
      <alignment readingOrder="2"/>
    </xf>
    <xf numFmtId="0" fontId="0" fillId="0" borderId="0" xfId="0" applyFont="1" applyAlignment="1">
      <alignment horizontal="right" readingOrder="2"/>
    </xf>
    <xf numFmtId="2" fontId="0" fillId="0" borderId="10" xfId="0" applyNumberFormat="1" applyFont="1" applyFill="1" applyBorder="1" applyAlignment="1" applyProtection="1">
      <alignment horizontal="center" vertical="center" readingOrder="2"/>
      <protection locked="0"/>
    </xf>
    <xf numFmtId="2" fontId="0" fillId="0" borderId="13" xfId="0" applyNumberFormat="1" applyFont="1" applyFill="1" applyBorder="1" applyAlignment="1" applyProtection="1">
      <alignment horizontal="center" vertical="center" readingOrder="2"/>
      <protection locked="0"/>
    </xf>
    <xf numFmtId="2" fontId="0" fillId="0" borderId="14" xfId="0" applyNumberFormat="1" applyFont="1" applyFill="1" applyBorder="1" applyAlignment="1" applyProtection="1">
      <alignment horizontal="center" vertical="center" readingOrder="2"/>
      <protection locked="0"/>
    </xf>
    <xf numFmtId="168" fontId="0" fillId="0" borderId="7" xfId="0" applyNumberFormat="1" applyFont="1" applyFill="1" applyBorder="1" applyAlignment="1">
      <alignment horizontal="center" vertical="center" readingOrder="2"/>
    </xf>
    <xf numFmtId="2" fontId="0" fillId="0" borderId="18" xfId="0" applyNumberFormat="1" applyFont="1" applyFill="1" applyBorder="1" applyAlignment="1" applyProtection="1">
      <alignment horizontal="center" vertical="center" readingOrder="2"/>
      <protection locked="0"/>
    </xf>
    <xf numFmtId="2" fontId="0" fillId="0" borderId="19" xfId="0" applyNumberFormat="1" applyFont="1" applyFill="1" applyBorder="1" applyAlignment="1" applyProtection="1">
      <alignment horizontal="center" vertical="center" readingOrder="2"/>
      <protection locked="0"/>
    </xf>
    <xf numFmtId="2" fontId="0" fillId="0" borderId="15" xfId="0" applyNumberFormat="1" applyFont="1" applyFill="1" applyBorder="1" applyAlignment="1" applyProtection="1">
      <alignment horizontal="center" vertical="center" readingOrder="2"/>
      <protection locked="0"/>
    </xf>
    <xf numFmtId="2" fontId="0" fillId="5" borderId="20" xfId="0" applyNumberFormat="1" applyFont="1" applyFill="1" applyBorder="1" applyAlignment="1">
      <alignment horizontal="center" vertical="center" readingOrder="2"/>
    </xf>
    <xf numFmtId="2" fontId="0" fillId="0" borderId="16" xfId="0" applyNumberFormat="1" applyFont="1" applyFill="1" applyBorder="1" applyAlignment="1" applyProtection="1">
      <alignment horizontal="center" vertical="center" readingOrder="2"/>
      <protection locked="0"/>
    </xf>
    <xf numFmtId="2" fontId="0" fillId="0" borderId="22" xfId="0" applyNumberFormat="1" applyFont="1" applyFill="1" applyBorder="1" applyAlignment="1" applyProtection="1">
      <alignment horizontal="center" vertical="center" readingOrder="2"/>
      <protection locked="0"/>
    </xf>
    <xf numFmtId="2" fontId="0" fillId="0" borderId="23" xfId="0" applyNumberFormat="1" applyFont="1" applyFill="1" applyBorder="1" applyAlignment="1" applyProtection="1">
      <alignment horizontal="center" vertical="center" readingOrder="2"/>
      <protection locked="0"/>
    </xf>
    <xf numFmtId="2" fontId="0" fillId="5" borderId="12" xfId="0" applyNumberFormat="1" applyFont="1" applyFill="1" applyBorder="1" applyAlignment="1">
      <alignment horizontal="center" vertical="center" readingOrder="2"/>
    </xf>
    <xf numFmtId="2" fontId="0" fillId="5" borderId="21" xfId="0" applyNumberFormat="1" applyFont="1" applyFill="1" applyBorder="1" applyAlignment="1">
      <alignment horizontal="center" vertical="center" readingOrder="2"/>
    </xf>
    <xf numFmtId="2" fontId="0" fillId="0" borderId="24" xfId="0" applyNumberFormat="1" applyFont="1" applyFill="1" applyBorder="1" applyAlignment="1" applyProtection="1">
      <alignment horizontal="center" vertical="center" readingOrder="2"/>
      <protection locked="0"/>
    </xf>
    <xf numFmtId="2" fontId="0" fillId="0" borderId="27" xfId="0" applyNumberFormat="1" applyFont="1" applyFill="1" applyBorder="1" applyAlignment="1" applyProtection="1">
      <alignment horizontal="center" vertical="center" readingOrder="2"/>
      <protection locked="0"/>
    </xf>
    <xf numFmtId="2" fontId="0" fillId="0" borderId="28" xfId="0" applyNumberFormat="1" applyFont="1" applyFill="1" applyBorder="1" applyAlignment="1" applyProtection="1">
      <alignment horizontal="center" vertical="center" readingOrder="2"/>
      <protection locked="0"/>
    </xf>
    <xf numFmtId="2" fontId="0" fillId="5" borderId="29" xfId="0" applyNumberFormat="1" applyFont="1" applyFill="1" applyBorder="1" applyAlignment="1">
      <alignment horizontal="center" vertical="center" readingOrder="2"/>
    </xf>
    <xf numFmtId="2" fontId="0" fillId="5" borderId="30" xfId="0" applyNumberFormat="1" applyFont="1" applyFill="1" applyBorder="1" applyAlignment="1">
      <alignment horizontal="center" vertical="center" readingOrder="2"/>
    </xf>
    <xf numFmtId="2" fontId="0" fillId="5" borderId="8" xfId="0" applyNumberFormat="1" applyFont="1" applyFill="1" applyBorder="1" applyAlignment="1">
      <alignment horizontal="center" vertical="center" readingOrder="2"/>
    </xf>
    <xf numFmtId="2" fontId="0" fillId="5" borderId="7" xfId="0" applyNumberFormat="1" applyFont="1" applyFill="1" applyBorder="1" applyAlignment="1">
      <alignment horizontal="center" vertical="center" readingOrder="2"/>
    </xf>
    <xf numFmtId="2" fontId="0" fillId="5" borderId="31" xfId="0" applyNumberFormat="1" applyFont="1" applyFill="1" applyBorder="1" applyAlignment="1">
      <alignment horizontal="center" vertical="center" readingOrder="2"/>
    </xf>
    <xf numFmtId="168" fontId="0" fillId="0" borderId="4" xfId="0" applyNumberFormat="1" applyFont="1" applyFill="1" applyBorder="1" applyAlignment="1">
      <alignment horizontal="center" vertical="center" readingOrder="2"/>
    </xf>
    <xf numFmtId="2" fontId="0" fillId="5" borderId="9" xfId="0" applyNumberFormat="1" applyFont="1" applyFill="1" applyBorder="1" applyAlignment="1">
      <alignment horizontal="center" vertical="center" readingOrder="2"/>
    </xf>
    <xf numFmtId="2" fontId="0" fillId="0" borderId="8" xfId="0" applyNumberFormat="1" applyFont="1" applyFill="1" applyBorder="1" applyAlignment="1">
      <alignment horizontal="center" vertical="center" readingOrder="2"/>
    </xf>
    <xf numFmtId="2" fontId="0" fillId="2" borderId="7" xfId="0" applyNumberFormat="1" applyFont="1" applyFill="1" applyBorder="1" applyAlignment="1">
      <alignment horizontal="center" vertical="center" readingOrder="2"/>
    </xf>
    <xf numFmtId="2" fontId="0" fillId="5" borderId="35" xfId="0" applyNumberFormat="1" applyFont="1" applyFill="1" applyBorder="1" applyAlignment="1">
      <alignment horizontal="center" vertical="center" readingOrder="2"/>
    </xf>
    <xf numFmtId="2" fontId="0" fillId="5" borderId="36" xfId="0" applyNumberFormat="1" applyFont="1" applyFill="1" applyBorder="1" applyAlignment="1">
      <alignment horizontal="center" vertical="center" readingOrder="2"/>
    </xf>
    <xf numFmtId="0" fontId="0" fillId="0" borderId="0" xfId="0" applyFont="1" applyAlignment="1">
      <alignment horizontal="center" readingOrder="2"/>
    </xf>
    <xf numFmtId="168" fontId="21" fillId="0" borderId="0" xfId="0" applyNumberFormat="1" applyFont="1" applyBorder="1" applyAlignment="1">
      <alignment horizontal="center" vertical="center" readingOrder="2"/>
    </xf>
    <xf numFmtId="0" fontId="19" fillId="0" borderId="0" xfId="0" applyFont="1" applyAlignment="1">
      <alignment horizontal="right" readingOrder="2"/>
    </xf>
    <xf numFmtId="168" fontId="19" fillId="0" borderId="0" xfId="0" applyNumberFormat="1" applyFont="1" applyBorder="1" applyAlignment="1">
      <alignment horizontal="left" readingOrder="2"/>
    </xf>
    <xf numFmtId="0" fontId="0" fillId="0" borderId="0" xfId="0" applyFont="1" applyBorder="1" applyAlignment="1">
      <alignment horizontal="left" vertical="top" wrapText="1" readingOrder="2"/>
    </xf>
    <xf numFmtId="0" fontId="0" fillId="0" borderId="0" xfId="0" applyFont="1" applyAlignment="1">
      <alignment horizontal="left" vertical="top" wrapText="1" readingOrder="2"/>
    </xf>
    <xf numFmtId="0" fontId="0" fillId="0" borderId="0" xfId="0" applyFont="1" applyAlignment="1">
      <alignment horizontal="right" wrapText="1" readingOrder="2"/>
    </xf>
    <xf numFmtId="168" fontId="19" fillId="0" borderId="0" xfId="0" applyNumberFormat="1" applyFont="1" applyAlignment="1">
      <alignment horizontal="right" readingOrder="2"/>
    </xf>
    <xf numFmtId="0" fontId="19" fillId="0" borderId="0" xfId="0" applyFont="1" applyAlignment="1">
      <alignment horizontal="right" vertical="center" readingOrder="2"/>
    </xf>
    <xf numFmtId="1" fontId="19" fillId="4" borderId="7" xfId="0" quotePrefix="1" applyNumberFormat="1" applyFont="1" applyFill="1" applyBorder="1" applyAlignment="1">
      <alignment horizontal="center" vertical="center" readingOrder="2"/>
    </xf>
    <xf numFmtId="1" fontId="19" fillId="4" borderId="7" xfId="0" applyNumberFormat="1" applyFont="1" applyFill="1" applyBorder="1" applyAlignment="1">
      <alignment horizontal="center" vertical="center" readingOrder="2"/>
    </xf>
    <xf numFmtId="168" fontId="19" fillId="4" borderId="7" xfId="0" applyNumberFormat="1" applyFont="1" applyFill="1" applyBorder="1" applyAlignment="1">
      <alignment horizontal="center" vertical="center" readingOrder="2"/>
    </xf>
    <xf numFmtId="168" fontId="19" fillId="4" borderId="7" xfId="0" applyNumberFormat="1" applyFont="1" applyFill="1" applyBorder="1" applyAlignment="1" applyProtection="1">
      <alignment horizontal="center" vertical="center" readingOrder="2"/>
    </xf>
    <xf numFmtId="168" fontId="19" fillId="4" borderId="35" xfId="0" applyNumberFormat="1" applyFont="1" applyFill="1" applyBorder="1" applyAlignment="1" applyProtection="1">
      <alignment horizontal="center" vertical="center" readingOrder="2"/>
    </xf>
    <xf numFmtId="168" fontId="19" fillId="4" borderId="36" xfId="0" applyNumberFormat="1" applyFont="1" applyFill="1" applyBorder="1" applyAlignment="1" applyProtection="1">
      <alignment horizontal="center" vertical="center" readingOrder="2"/>
    </xf>
    <xf numFmtId="0" fontId="19" fillId="0" borderId="0" xfId="0" applyFont="1" applyAlignment="1">
      <alignment horizontal="center" vertical="center" readingOrder="2"/>
    </xf>
    <xf numFmtId="1" fontId="19" fillId="0" borderId="10" xfId="0" applyNumberFormat="1" applyFont="1" applyFill="1" applyBorder="1" applyAlignment="1" applyProtection="1">
      <alignment horizontal="center" vertical="center" readingOrder="2"/>
      <protection locked="0"/>
    </xf>
    <xf numFmtId="1" fontId="19" fillId="0" borderId="11" xfId="0" applyNumberFormat="1" applyFont="1" applyBorder="1" applyAlignment="1" applyProtection="1">
      <alignment horizontal="center" vertical="center" readingOrder="2"/>
      <protection locked="0"/>
    </xf>
    <xf numFmtId="1" fontId="19" fillId="0" borderId="11" xfId="0" applyNumberFormat="1" applyFont="1" applyFill="1" applyBorder="1" applyAlignment="1" applyProtection="1">
      <alignment horizontal="center" vertical="center" readingOrder="2"/>
      <protection locked="0"/>
    </xf>
    <xf numFmtId="168" fontId="19" fillId="0" borderId="11" xfId="0" applyNumberFormat="1" applyFont="1" applyBorder="1" applyAlignment="1" applyProtection="1">
      <alignment horizontal="center" vertical="center" readingOrder="2"/>
      <protection locked="0"/>
    </xf>
    <xf numFmtId="1" fontId="19" fillId="0" borderId="16" xfId="0" applyNumberFormat="1" applyFont="1" applyFill="1" applyBorder="1" applyAlignment="1" applyProtection="1">
      <alignment horizontal="center" vertical="center" readingOrder="2"/>
      <protection locked="0"/>
    </xf>
    <xf numFmtId="1" fontId="19" fillId="0" borderId="17" xfId="0" applyNumberFormat="1" applyFont="1" applyBorder="1" applyAlignment="1" applyProtection="1">
      <alignment horizontal="center" vertical="center" readingOrder="2"/>
      <protection locked="0"/>
    </xf>
    <xf numFmtId="1" fontId="19" fillId="0" borderId="17" xfId="0" applyNumberFormat="1" applyFont="1" applyFill="1" applyBorder="1" applyAlignment="1" applyProtection="1">
      <alignment horizontal="center" vertical="center" readingOrder="2"/>
      <protection locked="0"/>
    </xf>
    <xf numFmtId="168" fontId="19" fillId="0" borderId="17" xfId="0" applyNumberFormat="1" applyFont="1" applyBorder="1" applyAlignment="1" applyProtection="1">
      <alignment horizontal="center" vertical="center" readingOrder="2"/>
      <protection locked="0"/>
    </xf>
    <xf numFmtId="1" fontId="19" fillId="0" borderId="16" xfId="0" applyNumberFormat="1" applyFont="1" applyBorder="1" applyAlignment="1" applyProtection="1">
      <alignment horizontal="center" vertical="center" readingOrder="2"/>
      <protection locked="0"/>
    </xf>
    <xf numFmtId="1" fontId="19" fillId="0" borderId="24" xfId="0" applyNumberFormat="1" applyFont="1" applyBorder="1" applyAlignment="1" applyProtection="1">
      <alignment horizontal="center" vertical="center" readingOrder="2"/>
      <protection locked="0"/>
    </xf>
    <xf numFmtId="1" fontId="19" fillId="0" borderId="25" xfId="0" applyNumberFormat="1" applyFont="1" applyBorder="1" applyAlignment="1" applyProtection="1">
      <alignment horizontal="center" vertical="center" readingOrder="2"/>
      <protection locked="0"/>
    </xf>
    <xf numFmtId="168" fontId="19" fillId="0" borderId="25" xfId="0" applyNumberFormat="1" applyFont="1" applyBorder="1" applyAlignment="1" applyProtection="1">
      <alignment horizontal="center" vertical="center" readingOrder="2"/>
      <protection locked="0"/>
    </xf>
    <xf numFmtId="168" fontId="19" fillId="3" borderId="7" xfId="0" applyNumberFormat="1" applyFont="1" applyFill="1" applyBorder="1" applyAlignment="1">
      <alignment horizontal="center" vertical="center" readingOrder="2"/>
    </xf>
    <xf numFmtId="1" fontId="19" fillId="0" borderId="18" xfId="0" applyNumberFormat="1" applyFont="1" applyBorder="1" applyAlignment="1" applyProtection="1">
      <alignment horizontal="center" vertical="center" readingOrder="2"/>
      <protection locked="0"/>
    </xf>
    <xf numFmtId="0" fontId="19" fillId="0" borderId="0" xfId="0" applyFont="1" applyBorder="1" applyAlignment="1">
      <alignment horizontal="right" vertical="center" readingOrder="2"/>
    </xf>
    <xf numFmtId="169" fontId="19" fillId="4" borderId="7" xfId="0" applyNumberFormat="1" applyFont="1" applyFill="1" applyBorder="1" applyAlignment="1" applyProtection="1">
      <alignment horizontal="center" vertical="center" readingOrder="2"/>
      <protection locked="0"/>
    </xf>
    <xf numFmtId="169" fontId="19" fillId="4" borderId="7" xfId="0" applyNumberFormat="1" applyFont="1" applyFill="1" applyBorder="1" applyAlignment="1" applyProtection="1">
      <alignment horizontal="center" vertical="center" readingOrder="2"/>
    </xf>
    <xf numFmtId="169" fontId="19" fillId="4" borderId="35" xfId="0" applyNumberFormat="1" applyFont="1" applyFill="1" applyBorder="1" applyAlignment="1" applyProtection="1">
      <alignment horizontal="center" vertical="center" readingOrder="2"/>
    </xf>
    <xf numFmtId="169" fontId="19" fillId="4" borderId="36" xfId="0" applyNumberFormat="1" applyFont="1" applyFill="1" applyBorder="1" applyAlignment="1" applyProtection="1">
      <alignment horizontal="center" vertical="center" readingOrder="2"/>
    </xf>
    <xf numFmtId="0" fontId="19" fillId="0" borderId="1" xfId="0" applyFont="1" applyBorder="1" applyAlignment="1">
      <alignment horizontal="center" vertical="center" wrapText="1" readingOrder="2"/>
    </xf>
    <xf numFmtId="170" fontId="0" fillId="0" borderId="12" xfId="0" applyNumberFormat="1" applyFont="1" applyFill="1" applyBorder="1" applyAlignment="1" applyProtection="1">
      <alignment horizontal="center" vertical="center" readingOrder="2"/>
      <protection locked="0"/>
    </xf>
    <xf numFmtId="170" fontId="0" fillId="0" borderId="26" xfId="0" applyNumberFormat="1" applyFont="1" applyFill="1" applyBorder="1" applyAlignment="1" applyProtection="1">
      <alignment horizontal="center" vertical="center" readingOrder="2"/>
      <protection locked="0"/>
    </xf>
    <xf numFmtId="14" fontId="19" fillId="4" borderId="37" xfId="0" applyNumberFormat="1" applyFont="1" applyFill="1" applyBorder="1" applyAlignment="1" applyProtection="1">
      <alignment horizontal="center" readingOrder="2"/>
    </xf>
    <xf numFmtId="2" fontId="0" fillId="5" borderId="6" xfId="0" applyNumberFormat="1" applyFont="1" applyFill="1" applyBorder="1" applyAlignment="1">
      <alignment horizontal="center" vertical="center" readingOrder="2"/>
    </xf>
    <xf numFmtId="2" fontId="0" fillId="5" borderId="15" xfId="0" applyNumberFormat="1" applyFont="1" applyFill="1" applyBorder="1" applyAlignment="1">
      <alignment horizontal="center" vertical="center" readingOrder="2"/>
    </xf>
    <xf numFmtId="2" fontId="0" fillId="5" borderId="5" xfId="0" applyNumberFormat="1" applyFont="1" applyFill="1" applyBorder="1" applyAlignment="1">
      <alignment horizontal="center" vertical="center" readingOrder="2"/>
    </xf>
    <xf numFmtId="1" fontId="19" fillId="0" borderId="32" xfId="0" applyNumberFormat="1" applyFont="1" applyBorder="1" applyAlignment="1" applyProtection="1">
      <alignment horizontal="center" vertical="center" readingOrder="2"/>
      <protection locked="0"/>
    </xf>
    <xf numFmtId="1" fontId="19" fillId="0" borderId="33" xfId="0" applyNumberFormat="1" applyFont="1" applyBorder="1" applyAlignment="1" applyProtection="1">
      <alignment horizontal="center" vertical="center" readingOrder="2"/>
      <protection locked="0"/>
    </xf>
    <xf numFmtId="1" fontId="19" fillId="0" borderId="34" xfId="0" applyNumberFormat="1" applyFont="1" applyBorder="1" applyAlignment="1" applyProtection="1">
      <alignment horizontal="center" vertical="center" readingOrder="2"/>
      <protection locked="0"/>
    </xf>
    <xf numFmtId="168" fontId="20" fillId="0" borderId="0" xfId="0" applyNumberFormat="1" applyFont="1" applyAlignment="1">
      <alignment vertical="center" readingOrder="2"/>
    </xf>
    <xf numFmtId="0" fontId="0" fillId="0" borderId="0" xfId="0" applyFont="1" applyAlignment="1">
      <alignment readingOrder="2"/>
    </xf>
    <xf numFmtId="168" fontId="19" fillId="0" borderId="0" xfId="0" applyNumberFormat="1" applyFont="1" applyAlignment="1">
      <alignment readingOrder="2"/>
    </xf>
    <xf numFmtId="168" fontId="19" fillId="0" borderId="0" xfId="0" applyNumberFormat="1" applyFont="1" applyAlignment="1">
      <alignment vertical="center" readingOrder="2"/>
    </xf>
    <xf numFmtId="168" fontId="19" fillId="0" borderId="0" xfId="0" applyNumberFormat="1" applyFont="1" applyAlignment="1">
      <alignment horizontal="center" vertical="center" readingOrder="2"/>
    </xf>
    <xf numFmtId="168" fontId="19" fillId="0" borderId="0" xfId="0" applyNumberFormat="1" applyFont="1" applyBorder="1" applyAlignment="1">
      <alignment horizontal="center" vertical="center" readingOrder="2"/>
    </xf>
    <xf numFmtId="168" fontId="19" fillId="0" borderId="7" xfId="0" applyNumberFormat="1" applyFont="1" applyBorder="1" applyAlignment="1">
      <alignment horizontal="center" vertical="center" readingOrder="2"/>
    </xf>
    <xf numFmtId="0" fontId="19" fillId="0" borderId="0" xfId="0" applyFont="1" applyAlignment="1">
      <alignment vertical="center" readingOrder="2"/>
    </xf>
    <xf numFmtId="168" fontId="19" fillId="0" borderId="0" xfId="0" applyNumberFormat="1" applyFont="1" applyBorder="1" applyAlignment="1">
      <alignment vertical="center" readingOrder="2"/>
    </xf>
    <xf numFmtId="168" fontId="0" fillId="0" borderId="0" xfId="0" applyNumberFormat="1" applyFont="1" applyFill="1" applyBorder="1" applyAlignment="1">
      <alignment horizontal="center" vertical="center" readingOrder="2"/>
    </xf>
    <xf numFmtId="168" fontId="19" fillId="0" borderId="0" xfId="0" applyNumberFormat="1" applyFont="1" applyFill="1" applyBorder="1" applyAlignment="1">
      <alignment vertical="center" readingOrder="2"/>
    </xf>
    <xf numFmtId="168" fontId="20" fillId="0" borderId="0" xfId="0" applyNumberFormat="1" applyFont="1" applyAlignment="1">
      <alignment horizontal="right" vertical="center" readingOrder="2"/>
    </xf>
    <xf numFmtId="168" fontId="20" fillId="0" borderId="1" xfId="0" applyNumberFormat="1" applyFont="1" applyBorder="1" applyAlignment="1">
      <alignment horizontal="right" vertical="center" readingOrder="2"/>
    </xf>
    <xf numFmtId="168" fontId="19" fillId="0" borderId="41" xfId="0" applyNumberFormat="1" applyFont="1" applyBorder="1" applyAlignment="1">
      <alignment horizontal="left" readingOrder="2"/>
    </xf>
    <xf numFmtId="168" fontId="19" fillId="0" borderId="0" xfId="0" applyNumberFormat="1" applyFont="1" applyBorder="1" applyAlignment="1">
      <alignment horizontal="left" readingOrder="2"/>
    </xf>
    <xf numFmtId="0" fontId="0" fillId="0" borderId="0" xfId="0" applyFont="1" applyAlignment="1">
      <alignment horizontal="center" vertical="top" wrapText="1" readingOrder="2"/>
    </xf>
    <xf numFmtId="168" fontId="19" fillId="0" borderId="42" xfId="0" applyNumberFormat="1" applyFont="1" applyBorder="1" applyAlignment="1">
      <alignment horizontal="left" vertical="top" wrapText="1" readingOrder="2"/>
    </xf>
    <xf numFmtId="1" fontId="19" fillId="0" borderId="0" xfId="0" applyNumberFormat="1" applyFont="1" applyAlignment="1">
      <alignment horizontal="right" readingOrder="2"/>
    </xf>
    <xf numFmtId="1" fontId="19" fillId="0" borderId="3" xfId="0" applyNumberFormat="1" applyFont="1" applyBorder="1" applyAlignment="1">
      <alignment horizontal="right" readingOrder="2"/>
    </xf>
    <xf numFmtId="0" fontId="0" fillId="0" borderId="45" xfId="0" applyFont="1" applyBorder="1" applyAlignment="1">
      <alignment horizontal="left" vertical="top" wrapText="1" readingOrder="2"/>
    </xf>
    <xf numFmtId="0" fontId="0" fillId="0" borderId="0" xfId="0" applyFont="1" applyAlignment="1">
      <alignment horizontal="left" vertical="top" wrapText="1" readingOrder="2"/>
    </xf>
    <xf numFmtId="1" fontId="19" fillId="0" borderId="0" xfId="0" applyNumberFormat="1" applyFont="1" applyBorder="1" applyAlignment="1">
      <alignment horizontal="right" readingOrder="2"/>
    </xf>
    <xf numFmtId="1" fontId="19" fillId="0" borderId="2" xfId="0" applyNumberFormat="1" applyFont="1" applyBorder="1" applyAlignment="1">
      <alignment horizontal="right" readingOrder="2"/>
    </xf>
    <xf numFmtId="168" fontId="19" fillId="0" borderId="0" xfId="0" applyNumberFormat="1" applyFont="1" applyAlignment="1">
      <alignment horizontal="left" readingOrder="2"/>
    </xf>
    <xf numFmtId="168" fontId="19" fillId="0" borderId="2" xfId="0" applyNumberFormat="1" applyFont="1" applyBorder="1" applyAlignment="1">
      <alignment horizontal="left" readingOrder="2"/>
    </xf>
    <xf numFmtId="168" fontId="18" fillId="0" borderId="0" xfId="0" applyNumberFormat="1" applyFont="1" applyAlignment="1">
      <alignment horizontal="right" vertical="top" readingOrder="2"/>
    </xf>
    <xf numFmtId="168" fontId="19" fillId="4" borderId="4" xfId="0" applyNumberFormat="1" applyFont="1" applyFill="1" applyBorder="1" applyAlignment="1">
      <alignment horizontal="center" wrapText="1" readingOrder="2"/>
    </xf>
    <xf numFmtId="168" fontId="19" fillId="4" borderId="6" xfId="0" applyNumberFormat="1" applyFont="1" applyFill="1" applyBorder="1" applyAlignment="1">
      <alignment horizontal="center" readingOrder="2"/>
    </xf>
    <xf numFmtId="168" fontId="19" fillId="4" borderId="8" xfId="0" applyNumberFormat="1" applyFont="1" applyFill="1" applyBorder="1" applyAlignment="1">
      <alignment horizontal="center" readingOrder="2"/>
    </xf>
    <xf numFmtId="0" fontId="19" fillId="4" borderId="4" xfId="0" applyFont="1" applyFill="1" applyBorder="1" applyAlignment="1">
      <alignment horizontal="center" vertical="center" wrapText="1" readingOrder="2"/>
    </xf>
    <xf numFmtId="0" fontId="19" fillId="4" borderId="8" xfId="0" applyFont="1" applyFill="1" applyBorder="1" applyAlignment="1">
      <alignment horizontal="center" vertical="center" wrapText="1" readingOrder="2"/>
    </xf>
    <xf numFmtId="168" fontId="19" fillId="0" borderId="1" xfId="0" applyNumberFormat="1" applyFont="1" applyBorder="1" applyAlignment="1">
      <alignment horizontal="right" readingOrder="2"/>
    </xf>
    <xf numFmtId="168" fontId="19" fillId="0" borderId="0" xfId="0" quotePrefix="1" applyNumberFormat="1" applyFont="1" applyAlignment="1">
      <alignment horizontal="left" readingOrder="2"/>
    </xf>
    <xf numFmtId="2" fontId="19" fillId="0" borderId="4" xfId="0" applyNumberFormat="1" applyFont="1" applyFill="1" applyBorder="1" applyAlignment="1">
      <alignment horizontal="center" vertical="top" wrapText="1" readingOrder="2"/>
    </xf>
    <xf numFmtId="2" fontId="19" fillId="0" borderId="8" xfId="0" applyNumberFormat="1" applyFont="1" applyFill="1" applyBorder="1" applyAlignment="1">
      <alignment horizontal="center" vertical="top" wrapText="1" readingOrder="2"/>
    </xf>
    <xf numFmtId="168" fontId="19" fillId="0" borderId="42" xfId="0" applyNumberFormat="1" applyFont="1" applyBorder="1" applyAlignment="1">
      <alignment horizontal="left" vertical="center" wrapText="1" readingOrder="2"/>
    </xf>
    <xf numFmtId="168" fontId="19" fillId="0" borderId="43" xfId="0" applyNumberFormat="1" applyFont="1" applyBorder="1" applyAlignment="1">
      <alignment horizontal="left" vertical="center" wrapText="1" readingOrder="2"/>
    </xf>
    <xf numFmtId="168" fontId="19" fillId="0" borderId="0" xfId="0" applyNumberFormat="1" applyFont="1" applyBorder="1" applyAlignment="1">
      <alignment horizontal="left" vertical="center" wrapText="1" readingOrder="2"/>
    </xf>
    <xf numFmtId="168" fontId="19" fillId="0" borderId="44" xfId="0" applyNumberFormat="1" applyFont="1" applyBorder="1" applyAlignment="1">
      <alignment horizontal="left" vertical="center" wrapText="1" readingOrder="2"/>
    </xf>
  </cellXfs>
  <cellStyles count="23">
    <cellStyle name="Bad" xfId="14" builtinId="27" customBuiltin="1"/>
    <cellStyle name="Calculation" xfId="18" builtinId="22" customBuiltin="1"/>
    <cellStyle name="Check Cell" xfId="20"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9" builtinId="53" customBuiltin="1"/>
    <cellStyle name="Good" xfId="13" builtinId="26" customBuiltin="1"/>
    <cellStyle name="Heading 1" xfId="11" builtinId="16" customBuiltin="1"/>
    <cellStyle name="Heading 2" xfId="6" builtinId="17" customBuiltin="1"/>
    <cellStyle name="Heading 3" xfId="7"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8" builtinId="10" customBuiltin="1"/>
    <cellStyle name="Output" xfId="17" builtinId="21" customBuiltin="1"/>
    <cellStyle name="Percent" xfId="5" builtinId="5" customBuiltin="1"/>
    <cellStyle name="Title" xfId="10" builtinId="15" customBuiltin="1"/>
    <cellStyle name="Total" xfId="22" builtinId="25" customBuiltin="1"/>
    <cellStyle name="Warning Text" xfId="2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F2F2F2"/>
      <rgbColor rgb="00E3E3E3"/>
      <rgbColor rgb="003366FF"/>
      <rgbColor rgb="0033CCCC"/>
      <rgbColor rgb="00339933"/>
      <rgbColor rgb="00999933"/>
      <rgbColor rgb="00996633"/>
      <rgbColor rgb="00996666"/>
      <rgbColor rgb="00D9DB99"/>
      <rgbColor rgb="00969696"/>
      <rgbColor rgb="003333CC"/>
      <rgbColor rgb="00336666"/>
      <rgbColor rgb="00D9DBEF"/>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imesheet">
      <a:majorFont>
        <a:latin typeface="Arial"/>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IU36"/>
  <sheetViews>
    <sheetView showGridLines="0" showZeros="0" rightToLeft="1" tabSelected="1" defaultGridColor="0" colorId="8" zoomScaleNormal="100" workbookViewId="0"/>
  </sheetViews>
  <sheetFormatPr defaultColWidth="4.625" defaultRowHeight="14.25" x14ac:dyDescent="0.2"/>
  <cols>
    <col min="1" max="1" width="2.625" style="1" customWidth="1"/>
    <col min="2" max="2" width="7.125" style="1" bestFit="1" customWidth="1"/>
    <col min="3" max="3" width="6.75" style="1" bestFit="1" customWidth="1"/>
    <col min="4" max="4" width="24.875" style="1" bestFit="1" customWidth="1"/>
    <col min="5" max="5" width="27" style="1" customWidth="1"/>
    <col min="6" max="6" width="17.125" style="1" bestFit="1" customWidth="1"/>
    <col min="7" max="7" width="10.25" style="1" customWidth="1"/>
    <col min="8" max="14" width="8.625" style="1" customWidth="1"/>
    <col min="15" max="15" width="18.625" style="1" bestFit="1" customWidth="1"/>
    <col min="16" max="22" width="8.625" style="1" customWidth="1"/>
    <col min="23" max="23" width="18.625" style="1" bestFit="1" customWidth="1"/>
    <col min="24" max="24" width="18.625" style="1" customWidth="1"/>
    <col min="25" max="25" width="20.875" style="1" customWidth="1"/>
    <col min="26" max="26" width="16.625" style="1" customWidth="1"/>
    <col min="27" max="16384" width="4.625" style="76"/>
  </cols>
  <sheetData>
    <row r="1" spans="1:255" s="75" customFormat="1" ht="18" customHeight="1" x14ac:dyDescent="0.2">
      <c r="A1" s="2"/>
      <c r="B1" s="100" t="s">
        <v>0</v>
      </c>
      <c r="C1" s="100"/>
      <c r="D1" s="100"/>
      <c r="E1" s="100"/>
      <c r="F1" s="98" t="s">
        <v>14</v>
      </c>
      <c r="G1" s="98"/>
      <c r="H1" s="98"/>
      <c r="I1" s="98"/>
      <c r="J1" s="98"/>
      <c r="K1" s="86"/>
      <c r="L1" s="86"/>
      <c r="M1" s="86"/>
      <c r="N1" s="86"/>
      <c r="O1" s="86"/>
      <c r="P1" s="95" t="s">
        <v>38</v>
      </c>
      <c r="Q1" s="95"/>
      <c r="R1" s="95"/>
      <c r="S1" s="95"/>
      <c r="T1" s="95"/>
      <c r="U1" s="95"/>
      <c r="V1" s="95"/>
      <c r="W1" s="95"/>
      <c r="X1" s="95"/>
      <c r="Y1" s="90"/>
      <c r="Z1" s="31"/>
    </row>
    <row r="2" spans="1:255" ht="9" customHeight="1" x14ac:dyDescent="0.2">
      <c r="A2" s="2"/>
      <c r="B2" s="100"/>
      <c r="C2" s="100"/>
      <c r="D2" s="100"/>
      <c r="E2" s="100"/>
      <c r="F2" s="98"/>
      <c r="G2" s="98"/>
      <c r="H2" s="98"/>
      <c r="I2" s="98"/>
      <c r="J2" s="98"/>
      <c r="K2" s="86"/>
      <c r="L2" s="86"/>
      <c r="M2" s="86"/>
      <c r="N2" s="86"/>
      <c r="O2" s="86"/>
      <c r="P2" s="95"/>
      <c r="Q2" s="95"/>
      <c r="R2" s="95"/>
      <c r="S2" s="95"/>
      <c r="T2" s="95"/>
      <c r="U2" s="95"/>
      <c r="V2" s="95"/>
      <c r="W2" s="95"/>
      <c r="X2" s="95"/>
      <c r="Y2" s="90"/>
      <c r="Z2" s="2"/>
    </row>
    <row r="3" spans="1:255" s="77" customFormat="1" ht="16.5" customHeight="1" x14ac:dyDescent="0.2">
      <c r="A3" s="2"/>
      <c r="B3" s="100"/>
      <c r="C3" s="100"/>
      <c r="D3" s="100"/>
      <c r="E3" s="100"/>
      <c r="F3" s="98"/>
      <c r="G3" s="98"/>
      <c r="H3" s="98"/>
      <c r="I3" s="98"/>
      <c r="J3" s="98"/>
      <c r="K3" s="87"/>
      <c r="L3" s="87"/>
      <c r="M3" s="87"/>
      <c r="N3" s="87"/>
      <c r="O3" s="87"/>
      <c r="P3" s="95"/>
      <c r="Q3" s="95"/>
      <c r="R3" s="95"/>
      <c r="S3" s="95"/>
      <c r="T3" s="95"/>
      <c r="U3" s="95"/>
      <c r="V3" s="95"/>
      <c r="W3" s="95"/>
      <c r="X3" s="95"/>
      <c r="Y3" s="90"/>
      <c r="Z3" s="2"/>
    </row>
    <row r="4" spans="1:255" s="77" customFormat="1" ht="15" customHeight="1" x14ac:dyDescent="0.2">
      <c r="A4" s="2"/>
      <c r="B4" s="92" t="s">
        <v>1</v>
      </c>
      <c r="C4" s="92"/>
      <c r="D4" s="93"/>
      <c r="E4" s="68">
        <f>V7</f>
        <v>45822</v>
      </c>
      <c r="F4" s="88" t="s">
        <v>15</v>
      </c>
      <c r="G4" s="89"/>
      <c r="H4" s="89"/>
      <c r="I4" s="89"/>
      <c r="J4" s="89"/>
      <c r="K4" s="94"/>
      <c r="L4" s="94"/>
      <c r="M4" s="94"/>
      <c r="N4" s="94"/>
      <c r="O4" s="94"/>
      <c r="P4" s="95"/>
      <c r="Q4" s="95"/>
      <c r="R4" s="95"/>
      <c r="S4" s="95"/>
      <c r="T4" s="95"/>
      <c r="U4" s="95"/>
      <c r="V4" s="95"/>
      <c r="W4" s="95"/>
      <c r="X4" s="95"/>
      <c r="Y4" s="90"/>
      <c r="Z4" s="32"/>
    </row>
    <row r="5" spans="1:255" s="77" customFormat="1" ht="15" customHeight="1" thickBot="1" x14ac:dyDescent="0.25">
      <c r="A5" s="2"/>
      <c r="B5" s="96" t="s">
        <v>2</v>
      </c>
      <c r="C5" s="96"/>
      <c r="D5" s="96"/>
      <c r="E5" s="98" t="s">
        <v>12</v>
      </c>
      <c r="F5" s="98"/>
      <c r="G5" s="98"/>
      <c r="H5" s="33"/>
      <c r="I5" s="33"/>
      <c r="J5" s="33"/>
      <c r="K5" s="34"/>
      <c r="L5" s="34"/>
      <c r="M5" s="34"/>
      <c r="N5" s="34"/>
      <c r="O5" s="34"/>
      <c r="P5" s="35"/>
      <c r="Q5" s="35"/>
      <c r="R5" s="35"/>
      <c r="S5" s="35"/>
      <c r="T5" s="35"/>
      <c r="U5" s="35"/>
      <c r="V5" s="35"/>
      <c r="W5" s="35"/>
      <c r="X5" s="35"/>
      <c r="Y5" s="36"/>
      <c r="Z5" s="32"/>
    </row>
    <row r="6" spans="1:255" s="77" customFormat="1" ht="17.100000000000001" customHeight="1" thickBot="1" x14ac:dyDescent="0.25">
      <c r="A6" s="2"/>
      <c r="B6" s="96"/>
      <c r="C6" s="96"/>
      <c r="D6" s="96"/>
      <c r="E6" s="98"/>
      <c r="F6" s="98"/>
      <c r="G6" s="98"/>
      <c r="H6" s="37"/>
      <c r="I6" s="37"/>
      <c r="J6" s="37"/>
      <c r="K6" s="2"/>
      <c r="L6" s="2"/>
      <c r="M6" s="2"/>
      <c r="N6" s="2"/>
      <c r="O6" s="101" t="s">
        <v>19</v>
      </c>
      <c r="P6" s="2"/>
      <c r="Q6" s="2"/>
      <c r="R6" s="2"/>
      <c r="S6" s="2"/>
      <c r="T6" s="2"/>
      <c r="U6" s="2"/>
      <c r="V6" s="2"/>
      <c r="W6" s="101" t="s">
        <v>21</v>
      </c>
      <c r="X6" s="101" t="s">
        <v>23</v>
      </c>
      <c r="Y6" s="101" t="s">
        <v>25</v>
      </c>
      <c r="Z6" s="32"/>
    </row>
    <row r="7" spans="1:255" s="78" customFormat="1" ht="17.100000000000001" customHeight="1" thickBot="1" x14ac:dyDescent="0.25">
      <c r="A7" s="2"/>
      <c r="B7" s="97"/>
      <c r="C7" s="97"/>
      <c r="D7" s="97"/>
      <c r="E7" s="99"/>
      <c r="F7" s="99"/>
      <c r="G7" s="99"/>
      <c r="H7" s="61">
        <v>45809</v>
      </c>
      <c r="I7" s="62">
        <f>اليوم_الأول+1</f>
        <v>45810</v>
      </c>
      <c r="J7" s="62">
        <f>اليوم_الأول+2</f>
        <v>45811</v>
      </c>
      <c r="K7" s="62">
        <f>اليوم_الأول+3</f>
        <v>45812</v>
      </c>
      <c r="L7" s="62">
        <f>اليوم_الأول+4</f>
        <v>45813</v>
      </c>
      <c r="M7" s="62">
        <f>اليوم_الأول+5</f>
        <v>45814</v>
      </c>
      <c r="N7" s="63">
        <f>اليوم_الأول+6</f>
        <v>45815</v>
      </c>
      <c r="O7" s="102"/>
      <c r="P7" s="64">
        <f>اليوم_الأول+7</f>
        <v>45816</v>
      </c>
      <c r="Q7" s="62">
        <f>اليوم_الأول+8</f>
        <v>45817</v>
      </c>
      <c r="R7" s="62">
        <f>اليوم_الأول+9</f>
        <v>45818</v>
      </c>
      <c r="S7" s="62">
        <f>اليوم_الأول+10</f>
        <v>45819</v>
      </c>
      <c r="T7" s="62">
        <f>اليوم_الأول+11</f>
        <v>45820</v>
      </c>
      <c r="U7" s="62">
        <f>اليوم_الأول+12</f>
        <v>45821</v>
      </c>
      <c r="V7" s="62">
        <f>اليوم_الأول+13</f>
        <v>45822</v>
      </c>
      <c r="W7" s="102"/>
      <c r="X7" s="102"/>
      <c r="Y7" s="102"/>
      <c r="Z7" s="38"/>
    </row>
    <row r="8" spans="1:255" s="81" customFormat="1" ht="17.100000000000001" customHeight="1" thickBot="1" x14ac:dyDescent="0.25">
      <c r="A8" s="2"/>
      <c r="B8" s="39" t="s">
        <v>3</v>
      </c>
      <c r="C8" s="40" t="s">
        <v>10</v>
      </c>
      <c r="D8" s="40" t="s">
        <v>11</v>
      </c>
      <c r="E8" s="41" t="s">
        <v>13</v>
      </c>
      <c r="F8" s="41" t="s">
        <v>16</v>
      </c>
      <c r="G8" s="41" t="s">
        <v>17</v>
      </c>
      <c r="H8" s="41" t="str">
        <f>VLOOKUP(WEEKDAY(اليوم_الأول),'بحث_أيام_الأسبوع'!$B$2:$C$8,2)</f>
        <v>الأحد</v>
      </c>
      <c r="I8" s="42" t="str">
        <f>VLOOKUP(WEEKDAY(I7),'بحث_أيام_الأسبوع'!$B$2:$C$8,2)</f>
        <v>الاثنين</v>
      </c>
      <c r="J8" s="42" t="str">
        <f>VLOOKUP(WEEKDAY(J7),'بحث_أيام_الأسبوع'!$B$2:$C$8,2)</f>
        <v>الثلاثاء</v>
      </c>
      <c r="K8" s="42" t="str">
        <f>VLOOKUP(WEEKDAY(K7),'بحث_أيام_الأسبوع'!$B$2:$C$8,2)</f>
        <v>الأربعاء</v>
      </c>
      <c r="L8" s="42" t="str">
        <f>VLOOKUP(WEEKDAY(L7),'بحث_أيام_الأسبوع'!$B$2:$C$8,2)</f>
        <v>الخميس</v>
      </c>
      <c r="M8" s="42" t="str">
        <f>VLOOKUP(WEEKDAY(M7),'بحث_أيام_الأسبوع'!$B$2:$C$8,2)</f>
        <v>الجمعة</v>
      </c>
      <c r="N8" s="43" t="str">
        <f>VLOOKUP(WEEKDAY(N7),'بحث_أيام_الأسبوع'!$B$2:$C$8,2)</f>
        <v>السبت</v>
      </c>
      <c r="O8" s="103"/>
      <c r="P8" s="44" t="str">
        <f>VLOOKUP(WEEKDAY(P7),'بحث_أيام_الأسبوع'!$B$2:$C$8,2)</f>
        <v>الأحد</v>
      </c>
      <c r="Q8" s="42" t="str">
        <f>VLOOKUP(WEEKDAY(Q7),'بحث_أيام_الأسبوع'!$B$2:$C$8,2)</f>
        <v>الاثنين</v>
      </c>
      <c r="R8" s="42" t="str">
        <f>VLOOKUP(WEEKDAY(R7),'بحث_أيام_الأسبوع'!$B$2:$C$8,2)</f>
        <v>الثلاثاء</v>
      </c>
      <c r="S8" s="42" t="str">
        <f>VLOOKUP(WEEKDAY(S7),'بحث_أيام_الأسبوع'!$B$2:$C$8,2)</f>
        <v>الأربعاء</v>
      </c>
      <c r="T8" s="42" t="str">
        <f>VLOOKUP(WEEKDAY(T7),'بحث_أيام_الأسبوع'!$B$2:$C$8,2)</f>
        <v>الخميس</v>
      </c>
      <c r="U8" s="42" t="str">
        <f>VLOOKUP(WEEKDAY(U7),'بحث_أيام_الأسبوع'!$B$2:$C$8,2)</f>
        <v>الجمعة</v>
      </c>
      <c r="V8" s="43" t="str">
        <f>VLOOKUP(WEEKDAY(V7),'بحث_أيام_الأسبوع'!$B$2:$C$8,2)</f>
        <v>السبت</v>
      </c>
      <c r="W8" s="103"/>
      <c r="X8" s="103"/>
      <c r="Y8" s="103"/>
      <c r="Z8" s="45"/>
      <c r="AA8" s="79"/>
      <c r="AB8" s="79"/>
      <c r="AC8" s="79"/>
      <c r="AD8" s="79"/>
      <c r="AE8" s="79"/>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80"/>
      <c r="II8" s="80"/>
      <c r="IJ8" s="80"/>
      <c r="IK8" s="80"/>
      <c r="IL8" s="80"/>
      <c r="IM8" s="80"/>
      <c r="IN8" s="80"/>
      <c r="IO8" s="80"/>
      <c r="IP8" s="80"/>
      <c r="IQ8" s="80"/>
      <c r="IR8" s="80"/>
      <c r="IS8" s="80"/>
      <c r="IT8" s="80"/>
      <c r="IU8" s="80"/>
    </row>
    <row r="9" spans="1:255" s="78" customFormat="1" ht="15" customHeight="1" thickBot="1" x14ac:dyDescent="0.25">
      <c r="A9" s="2"/>
      <c r="B9" s="46"/>
      <c r="C9" s="47"/>
      <c r="D9" s="48"/>
      <c r="E9" s="49"/>
      <c r="F9" s="49"/>
      <c r="G9" s="66"/>
      <c r="H9" s="3"/>
      <c r="I9" s="4"/>
      <c r="J9" s="4"/>
      <c r="K9" s="4"/>
      <c r="L9" s="4"/>
      <c r="M9" s="4"/>
      <c r="N9" s="5"/>
      <c r="O9" s="69">
        <f t="shared" ref="O9:O15" si="0">SUM(H9:N9)</f>
        <v>0</v>
      </c>
      <c r="P9" s="3"/>
      <c r="Q9" s="4"/>
      <c r="R9" s="4"/>
      <c r="S9" s="4"/>
      <c r="T9" s="4"/>
      <c r="U9" s="4"/>
      <c r="V9" s="5"/>
      <c r="W9" s="70">
        <f t="shared" ref="W9:W15" si="1">SUM(P9:V9)</f>
        <v>0</v>
      </c>
      <c r="X9" s="71">
        <f t="shared" ref="X9:X15" si="2">O9+W9</f>
        <v>0</v>
      </c>
      <c r="Y9" s="6"/>
      <c r="Z9" s="38"/>
      <c r="AD9" s="82"/>
      <c r="AE9" s="82"/>
      <c r="IH9" s="83"/>
      <c r="II9" s="83"/>
      <c r="IJ9" s="83"/>
      <c r="IK9" s="83"/>
      <c r="IL9" s="83"/>
      <c r="IM9" s="83"/>
      <c r="IN9" s="83"/>
      <c r="IO9" s="83"/>
      <c r="IP9" s="83"/>
      <c r="IQ9" s="83"/>
      <c r="IR9" s="83"/>
      <c r="IS9" s="83"/>
      <c r="IT9" s="83"/>
      <c r="IU9" s="83"/>
    </row>
    <row r="10" spans="1:255" s="78" customFormat="1" ht="15" customHeight="1" thickBot="1" x14ac:dyDescent="0.25">
      <c r="A10" s="2"/>
      <c r="B10" s="50"/>
      <c r="C10" s="51"/>
      <c r="D10" s="52"/>
      <c r="E10" s="53"/>
      <c r="F10" s="53"/>
      <c r="G10" s="66"/>
      <c r="H10" s="7"/>
      <c r="I10" s="8"/>
      <c r="J10" s="8"/>
      <c r="K10" s="8"/>
      <c r="L10" s="8"/>
      <c r="M10" s="8"/>
      <c r="N10" s="9"/>
      <c r="O10" s="10">
        <f t="shared" si="0"/>
        <v>0</v>
      </c>
      <c r="P10" s="7"/>
      <c r="Q10" s="8"/>
      <c r="R10" s="8"/>
      <c r="S10" s="8"/>
      <c r="T10" s="8"/>
      <c r="U10" s="8"/>
      <c r="V10" s="9"/>
      <c r="W10" s="14">
        <f t="shared" si="1"/>
        <v>0</v>
      </c>
      <c r="X10" s="15">
        <f t="shared" si="2"/>
        <v>0</v>
      </c>
      <c r="Y10" s="6"/>
      <c r="Z10" s="38"/>
      <c r="AD10" s="82"/>
      <c r="AE10" s="82"/>
    </row>
    <row r="11" spans="1:255" s="78" customFormat="1" ht="15" customHeight="1" thickBot="1" x14ac:dyDescent="0.25">
      <c r="A11" s="2"/>
      <c r="B11" s="50"/>
      <c r="C11" s="51"/>
      <c r="D11" s="51"/>
      <c r="E11" s="53"/>
      <c r="F11" s="53"/>
      <c r="G11" s="66"/>
      <c r="H11" s="11"/>
      <c r="I11" s="12"/>
      <c r="J11" s="12"/>
      <c r="K11" s="12"/>
      <c r="L11" s="12"/>
      <c r="M11" s="12"/>
      <c r="N11" s="13"/>
      <c r="O11" s="10">
        <f t="shared" si="0"/>
        <v>0</v>
      </c>
      <c r="P11" s="11"/>
      <c r="Q11" s="12"/>
      <c r="R11" s="12"/>
      <c r="S11" s="12"/>
      <c r="T11" s="12"/>
      <c r="U11" s="12"/>
      <c r="V11" s="13"/>
      <c r="W11" s="14">
        <f t="shared" si="1"/>
        <v>0</v>
      </c>
      <c r="X11" s="15">
        <f t="shared" si="2"/>
        <v>0</v>
      </c>
      <c r="Y11" s="6"/>
      <c r="Z11" s="38"/>
      <c r="AD11" s="82"/>
      <c r="AE11" s="82"/>
    </row>
    <row r="12" spans="1:255" s="78" customFormat="1" ht="15" customHeight="1" thickBot="1" x14ac:dyDescent="0.25">
      <c r="A12" s="2"/>
      <c r="B12" s="50"/>
      <c r="C12" s="51"/>
      <c r="D12" s="51"/>
      <c r="E12" s="53"/>
      <c r="F12" s="53"/>
      <c r="G12" s="66"/>
      <c r="H12" s="7"/>
      <c r="I12" s="8"/>
      <c r="J12" s="8"/>
      <c r="K12" s="8"/>
      <c r="L12" s="8"/>
      <c r="M12" s="8"/>
      <c r="N12" s="9"/>
      <c r="O12" s="10">
        <f t="shared" si="0"/>
        <v>0</v>
      </c>
      <c r="P12" s="7"/>
      <c r="Q12" s="8"/>
      <c r="R12" s="8"/>
      <c r="S12" s="8"/>
      <c r="T12" s="8"/>
      <c r="U12" s="8"/>
      <c r="V12" s="9"/>
      <c r="W12" s="14">
        <f t="shared" si="1"/>
        <v>0</v>
      </c>
      <c r="X12" s="15">
        <f t="shared" si="2"/>
        <v>0</v>
      </c>
      <c r="Y12" s="6"/>
      <c r="Z12" s="38"/>
      <c r="AD12" s="82"/>
      <c r="AE12" s="82"/>
    </row>
    <row r="13" spans="1:255" s="78" customFormat="1" ht="15" customHeight="1" thickBot="1" x14ac:dyDescent="0.25">
      <c r="A13" s="2"/>
      <c r="B13" s="54"/>
      <c r="C13" s="51"/>
      <c r="D13" s="51"/>
      <c r="E13" s="53"/>
      <c r="F13" s="53"/>
      <c r="G13" s="66"/>
      <c r="H13" s="11"/>
      <c r="I13" s="12"/>
      <c r="J13" s="12"/>
      <c r="K13" s="12"/>
      <c r="L13" s="12"/>
      <c r="M13" s="12"/>
      <c r="N13" s="13"/>
      <c r="O13" s="10">
        <f t="shared" si="0"/>
        <v>0</v>
      </c>
      <c r="P13" s="11"/>
      <c r="Q13" s="12"/>
      <c r="R13" s="12"/>
      <c r="S13" s="12"/>
      <c r="T13" s="12"/>
      <c r="U13" s="12"/>
      <c r="V13" s="13"/>
      <c r="W13" s="14">
        <f t="shared" si="1"/>
        <v>0</v>
      </c>
      <c r="X13" s="15">
        <f t="shared" si="2"/>
        <v>0</v>
      </c>
      <c r="Y13" s="6"/>
      <c r="Z13" s="38"/>
      <c r="AA13" s="83"/>
      <c r="AD13" s="82"/>
      <c r="AE13" s="82"/>
    </row>
    <row r="14" spans="1:255" s="78" customFormat="1" ht="15" customHeight="1" thickBot="1" x14ac:dyDescent="0.25">
      <c r="A14" s="2"/>
      <c r="B14" s="54"/>
      <c r="C14" s="51"/>
      <c r="D14" s="51"/>
      <c r="E14" s="53"/>
      <c r="F14" s="53"/>
      <c r="G14" s="66"/>
      <c r="H14" s="7"/>
      <c r="I14" s="8"/>
      <c r="J14" s="8"/>
      <c r="K14" s="8"/>
      <c r="L14" s="8"/>
      <c r="M14" s="8"/>
      <c r="N14" s="9"/>
      <c r="O14" s="10">
        <f t="shared" si="0"/>
        <v>0</v>
      </c>
      <c r="P14" s="7"/>
      <c r="Q14" s="8"/>
      <c r="R14" s="8"/>
      <c r="S14" s="8"/>
      <c r="T14" s="8"/>
      <c r="U14" s="8"/>
      <c r="V14" s="9"/>
      <c r="W14" s="14">
        <f t="shared" si="1"/>
        <v>0</v>
      </c>
      <c r="X14" s="15">
        <f t="shared" si="2"/>
        <v>0</v>
      </c>
      <c r="Y14" s="6"/>
      <c r="Z14" s="38"/>
      <c r="AD14" s="82"/>
      <c r="AE14" s="82"/>
    </row>
    <row r="15" spans="1:255" s="78" customFormat="1" ht="15" customHeight="1" thickBot="1" x14ac:dyDescent="0.25">
      <c r="A15" s="2"/>
      <c r="B15" s="54"/>
      <c r="C15" s="51"/>
      <c r="D15" s="51"/>
      <c r="E15" s="53"/>
      <c r="F15" s="53"/>
      <c r="G15" s="66"/>
      <c r="H15" s="11"/>
      <c r="I15" s="12"/>
      <c r="J15" s="12"/>
      <c r="K15" s="12"/>
      <c r="L15" s="12"/>
      <c r="M15" s="12"/>
      <c r="N15" s="13"/>
      <c r="O15" s="10">
        <f t="shared" si="0"/>
        <v>0</v>
      </c>
      <c r="P15" s="11"/>
      <c r="Q15" s="12"/>
      <c r="R15" s="12"/>
      <c r="S15" s="12"/>
      <c r="T15" s="12"/>
      <c r="U15" s="12"/>
      <c r="V15" s="13"/>
      <c r="W15" s="14">
        <f t="shared" si="1"/>
        <v>0</v>
      </c>
      <c r="X15" s="15">
        <f t="shared" si="2"/>
        <v>0</v>
      </c>
      <c r="Y15" s="6"/>
      <c r="Z15" s="38"/>
      <c r="AD15" s="82"/>
      <c r="AE15" s="82"/>
    </row>
    <row r="16" spans="1:255" s="78" customFormat="1" ht="15" customHeight="1" thickBot="1" x14ac:dyDescent="0.25">
      <c r="A16" s="2"/>
      <c r="B16" s="54"/>
      <c r="C16" s="51"/>
      <c r="D16" s="51"/>
      <c r="E16" s="53"/>
      <c r="F16" s="53"/>
      <c r="G16" s="66"/>
      <c r="H16" s="7"/>
      <c r="I16" s="8"/>
      <c r="J16" s="8"/>
      <c r="K16" s="8"/>
      <c r="L16" s="8"/>
      <c r="M16" s="8"/>
      <c r="N16" s="9"/>
      <c r="O16" s="10">
        <f t="shared" ref="O16:O21" si="3">SUM(H16:N16)</f>
        <v>0</v>
      </c>
      <c r="P16" s="7"/>
      <c r="Q16" s="8"/>
      <c r="R16" s="8"/>
      <c r="S16" s="8"/>
      <c r="T16" s="8"/>
      <c r="U16" s="8"/>
      <c r="V16" s="9"/>
      <c r="W16" s="14">
        <f t="shared" ref="W16:W21" si="4">SUM(P16:V16)</f>
        <v>0</v>
      </c>
      <c r="X16" s="15">
        <f t="shared" ref="X16:X21" si="5">O16+W16</f>
        <v>0</v>
      </c>
      <c r="Y16" s="6"/>
      <c r="Z16" s="38"/>
    </row>
    <row r="17" spans="1:26" s="78" customFormat="1" ht="15" customHeight="1" thickBot="1" x14ac:dyDescent="0.25">
      <c r="A17" s="2"/>
      <c r="B17" s="50"/>
      <c r="C17" s="51"/>
      <c r="D17" s="51"/>
      <c r="E17" s="53"/>
      <c r="F17" s="53"/>
      <c r="G17" s="66"/>
      <c r="H17" s="11"/>
      <c r="I17" s="12"/>
      <c r="J17" s="12"/>
      <c r="K17" s="12"/>
      <c r="L17" s="12"/>
      <c r="M17" s="12"/>
      <c r="N17" s="13"/>
      <c r="O17" s="10">
        <f t="shared" si="3"/>
        <v>0</v>
      </c>
      <c r="P17" s="11"/>
      <c r="Q17" s="12"/>
      <c r="R17" s="12"/>
      <c r="S17" s="12"/>
      <c r="T17" s="12"/>
      <c r="U17" s="12"/>
      <c r="V17" s="13"/>
      <c r="W17" s="14">
        <f t="shared" si="4"/>
        <v>0</v>
      </c>
      <c r="X17" s="15">
        <f t="shared" si="5"/>
        <v>0</v>
      </c>
      <c r="Y17" s="6"/>
      <c r="Z17" s="38"/>
    </row>
    <row r="18" spans="1:26" s="78" customFormat="1" ht="15" customHeight="1" thickBot="1" x14ac:dyDescent="0.25">
      <c r="A18" s="2"/>
      <c r="B18" s="54"/>
      <c r="C18" s="51"/>
      <c r="D18" s="51"/>
      <c r="E18" s="53"/>
      <c r="F18" s="53"/>
      <c r="G18" s="66"/>
      <c r="H18" s="7"/>
      <c r="I18" s="8"/>
      <c r="J18" s="8"/>
      <c r="K18" s="8"/>
      <c r="L18" s="8"/>
      <c r="M18" s="8"/>
      <c r="N18" s="9"/>
      <c r="O18" s="10">
        <f t="shared" si="3"/>
        <v>0</v>
      </c>
      <c r="P18" s="7"/>
      <c r="Q18" s="8"/>
      <c r="R18" s="8"/>
      <c r="S18" s="8"/>
      <c r="T18" s="8"/>
      <c r="U18" s="8"/>
      <c r="V18" s="9"/>
      <c r="W18" s="14">
        <f t="shared" si="4"/>
        <v>0</v>
      </c>
      <c r="X18" s="15">
        <f t="shared" si="5"/>
        <v>0</v>
      </c>
      <c r="Y18" s="6"/>
      <c r="Z18" s="38"/>
    </row>
    <row r="19" spans="1:26" s="78" customFormat="1" ht="15" customHeight="1" thickBot="1" x14ac:dyDescent="0.25">
      <c r="A19" s="2"/>
      <c r="B19" s="54"/>
      <c r="C19" s="51"/>
      <c r="D19" s="51"/>
      <c r="E19" s="53"/>
      <c r="F19" s="53"/>
      <c r="G19" s="66"/>
      <c r="H19" s="11"/>
      <c r="I19" s="12"/>
      <c r="J19" s="12"/>
      <c r="K19" s="12"/>
      <c r="L19" s="12"/>
      <c r="M19" s="12"/>
      <c r="N19" s="13"/>
      <c r="O19" s="10">
        <f t="shared" si="3"/>
        <v>0</v>
      </c>
      <c r="P19" s="11"/>
      <c r="Q19" s="12"/>
      <c r="R19" s="12"/>
      <c r="S19" s="12"/>
      <c r="T19" s="12"/>
      <c r="U19" s="12"/>
      <c r="V19" s="13"/>
      <c r="W19" s="14">
        <f t="shared" si="4"/>
        <v>0</v>
      </c>
      <c r="X19" s="15">
        <f t="shared" si="5"/>
        <v>0</v>
      </c>
      <c r="Y19" s="6"/>
      <c r="Z19" s="38"/>
    </row>
    <row r="20" spans="1:26" s="78" customFormat="1" ht="15" customHeight="1" thickBot="1" x14ac:dyDescent="0.25">
      <c r="A20" s="2"/>
      <c r="B20" s="54"/>
      <c r="C20" s="51"/>
      <c r="D20" s="51"/>
      <c r="E20" s="53"/>
      <c r="F20" s="53"/>
      <c r="G20" s="66"/>
      <c r="H20" s="7"/>
      <c r="I20" s="8"/>
      <c r="J20" s="8"/>
      <c r="K20" s="8"/>
      <c r="L20" s="8"/>
      <c r="M20" s="8"/>
      <c r="N20" s="9"/>
      <c r="O20" s="10">
        <f t="shared" si="3"/>
        <v>0</v>
      </c>
      <c r="P20" s="7"/>
      <c r="Q20" s="8"/>
      <c r="R20" s="8"/>
      <c r="S20" s="8"/>
      <c r="T20" s="8"/>
      <c r="U20" s="8"/>
      <c r="V20" s="9"/>
      <c r="W20" s="14">
        <f t="shared" si="4"/>
        <v>0</v>
      </c>
      <c r="X20" s="15">
        <f t="shared" si="5"/>
        <v>0</v>
      </c>
      <c r="Y20" s="6"/>
      <c r="Z20" s="38"/>
    </row>
    <row r="21" spans="1:26" s="78" customFormat="1" ht="15" customHeight="1" thickBot="1" x14ac:dyDescent="0.25">
      <c r="A21" s="2"/>
      <c r="B21" s="55"/>
      <c r="C21" s="56"/>
      <c r="D21" s="56"/>
      <c r="E21" s="57"/>
      <c r="F21" s="57"/>
      <c r="G21" s="67"/>
      <c r="H21" s="16"/>
      <c r="I21" s="17"/>
      <c r="J21" s="17"/>
      <c r="K21" s="17"/>
      <c r="L21" s="17"/>
      <c r="M21" s="17"/>
      <c r="N21" s="18"/>
      <c r="O21" s="19">
        <f t="shared" si="3"/>
        <v>0</v>
      </c>
      <c r="P21" s="16"/>
      <c r="Q21" s="17"/>
      <c r="R21" s="17"/>
      <c r="S21" s="17"/>
      <c r="T21" s="17"/>
      <c r="U21" s="17"/>
      <c r="V21" s="18"/>
      <c r="W21" s="14">
        <f t="shared" si="4"/>
        <v>0</v>
      </c>
      <c r="X21" s="20">
        <f t="shared" si="5"/>
        <v>0</v>
      </c>
      <c r="Y21" s="6"/>
      <c r="Z21" s="38"/>
    </row>
    <row r="22" spans="1:26" s="78" customFormat="1" ht="23.25" customHeight="1" thickBot="1" x14ac:dyDescent="0.25">
      <c r="A22" s="2"/>
      <c r="B22" s="91" t="s">
        <v>4</v>
      </c>
      <c r="C22" s="91"/>
      <c r="D22" s="91"/>
      <c r="E22" s="91"/>
      <c r="F22" s="91"/>
      <c r="G22" s="91"/>
      <c r="H22" s="21">
        <f t="shared" ref="H22:P22" si="6">SUM(H9:H21)</f>
        <v>0</v>
      </c>
      <c r="I22" s="21">
        <f t="shared" si="6"/>
        <v>0</v>
      </c>
      <c r="J22" s="21">
        <f t="shared" si="6"/>
        <v>0</v>
      </c>
      <c r="K22" s="21">
        <f t="shared" si="6"/>
        <v>0</v>
      </c>
      <c r="L22" s="21">
        <f t="shared" si="6"/>
        <v>0</v>
      </c>
      <c r="M22" s="21">
        <f t="shared" si="6"/>
        <v>0</v>
      </c>
      <c r="N22" s="21">
        <f t="shared" si="6"/>
        <v>0</v>
      </c>
      <c r="O22" s="22">
        <f t="shared" si="6"/>
        <v>0</v>
      </c>
      <c r="P22" s="21">
        <f t="shared" si="6"/>
        <v>0</v>
      </c>
      <c r="Q22" s="21">
        <f t="shared" ref="Q22:V22" si="7">SUM(Q9:Q21)</f>
        <v>0</v>
      </c>
      <c r="R22" s="21">
        <f t="shared" si="7"/>
        <v>0</v>
      </c>
      <c r="S22" s="21">
        <f t="shared" si="7"/>
        <v>0</v>
      </c>
      <c r="T22" s="21">
        <f t="shared" si="7"/>
        <v>0</v>
      </c>
      <c r="U22" s="21">
        <f t="shared" si="7"/>
        <v>0</v>
      </c>
      <c r="V22" s="21">
        <f t="shared" si="7"/>
        <v>0</v>
      </c>
      <c r="W22" s="22">
        <f>SUM(W9:W21)</f>
        <v>0</v>
      </c>
      <c r="X22" s="22">
        <f>SUM(X9:X21)</f>
        <v>0</v>
      </c>
      <c r="Y22" s="58"/>
      <c r="Z22" s="38"/>
    </row>
    <row r="23" spans="1:26" ht="48.75" customHeight="1" thickBot="1" x14ac:dyDescent="0.25">
      <c r="A23" s="2"/>
      <c r="B23" s="96" t="s">
        <v>5</v>
      </c>
      <c r="C23" s="96"/>
      <c r="D23" s="96"/>
      <c r="E23" s="98" t="s">
        <v>12</v>
      </c>
      <c r="F23" s="98"/>
      <c r="G23" s="98"/>
      <c r="H23" s="2"/>
      <c r="I23" s="2"/>
      <c r="J23" s="2"/>
      <c r="K23" s="2"/>
      <c r="L23" s="2"/>
      <c r="M23" s="2"/>
      <c r="N23" s="2"/>
      <c r="O23" s="2"/>
      <c r="P23" s="2"/>
      <c r="Q23" s="2"/>
      <c r="R23" s="2"/>
      <c r="S23" s="2"/>
      <c r="T23" s="2"/>
      <c r="U23" s="2"/>
      <c r="V23" s="2"/>
      <c r="W23" s="2"/>
      <c r="X23" s="2"/>
      <c r="Y23" s="2"/>
      <c r="Z23" s="2"/>
    </row>
    <row r="24" spans="1:26" s="83" customFormat="1" ht="17.100000000000001" customHeight="1" thickBot="1" x14ac:dyDescent="0.25">
      <c r="A24" s="2"/>
      <c r="B24" s="97"/>
      <c r="C24" s="97"/>
      <c r="D24" s="97"/>
      <c r="E24" s="98"/>
      <c r="F24" s="98"/>
      <c r="G24" s="98"/>
      <c r="H24" s="61">
        <f>اليوم_الأول</f>
        <v>45809</v>
      </c>
      <c r="I24" s="62">
        <f>اليوم_الأول+1</f>
        <v>45810</v>
      </c>
      <c r="J24" s="62">
        <f>اليوم_الأول+2</f>
        <v>45811</v>
      </c>
      <c r="K24" s="62">
        <f>اليوم_الأول+3</f>
        <v>45812</v>
      </c>
      <c r="L24" s="62">
        <f>اليوم_الأول+4</f>
        <v>45813</v>
      </c>
      <c r="M24" s="62">
        <f>اليوم_الأول+5</f>
        <v>45814</v>
      </c>
      <c r="N24" s="63">
        <f>اليوم_الأول+6</f>
        <v>45815</v>
      </c>
      <c r="O24" s="108" t="s">
        <v>20</v>
      </c>
      <c r="P24" s="64">
        <f>اليوم_الأول+7</f>
        <v>45816</v>
      </c>
      <c r="Q24" s="62">
        <f>اليوم_الأول+8</f>
        <v>45817</v>
      </c>
      <c r="R24" s="62">
        <f>اليوم_الأول+9</f>
        <v>45818</v>
      </c>
      <c r="S24" s="62">
        <f>اليوم_الأول+10</f>
        <v>45819</v>
      </c>
      <c r="T24" s="62">
        <f>اليوم_الأول+11</f>
        <v>45820</v>
      </c>
      <c r="U24" s="62">
        <f>اليوم_الأول+12</f>
        <v>45821</v>
      </c>
      <c r="V24" s="62">
        <f>اليوم_الأول+13</f>
        <v>45822</v>
      </c>
      <c r="W24" s="108" t="s">
        <v>22</v>
      </c>
      <c r="X24" s="108" t="s">
        <v>24</v>
      </c>
      <c r="Y24" s="108" t="s">
        <v>26</v>
      </c>
      <c r="Z24" s="38"/>
    </row>
    <row r="25" spans="1:26" s="83" customFormat="1" ht="17.100000000000001" customHeight="1" thickBot="1" x14ac:dyDescent="0.25">
      <c r="A25" s="2"/>
      <c r="B25" s="39" t="s">
        <v>3</v>
      </c>
      <c r="C25" s="40" t="s">
        <v>10</v>
      </c>
      <c r="D25" s="40" t="s">
        <v>11</v>
      </c>
      <c r="E25" s="41" t="s">
        <v>13</v>
      </c>
      <c r="F25" s="41" t="s">
        <v>16</v>
      </c>
      <c r="G25" s="41" t="s">
        <v>17</v>
      </c>
      <c r="H25" s="41" t="str">
        <f>VLOOKUP(WEEKDAY(اليوم_الأول),'بحث_أيام_الأسبوع'!$B$2:$C$8,2)</f>
        <v>الأحد</v>
      </c>
      <c r="I25" s="42" t="str">
        <f>VLOOKUP(WEEKDAY(I24),'بحث_أيام_الأسبوع'!$B$2:$C$8,2)</f>
        <v>الاثنين</v>
      </c>
      <c r="J25" s="42" t="str">
        <f>VLOOKUP(WEEKDAY(J24),'بحث_أيام_الأسبوع'!$B$2:$C$8,2)</f>
        <v>الثلاثاء</v>
      </c>
      <c r="K25" s="42" t="str">
        <f>VLOOKUP(WEEKDAY(K24),'بحث_أيام_الأسبوع'!$B$2:$C$8,2)</f>
        <v>الأربعاء</v>
      </c>
      <c r="L25" s="42" t="str">
        <f>VLOOKUP(WEEKDAY(L24),'بحث_أيام_الأسبوع'!$B$2:$C$8,2)</f>
        <v>الخميس</v>
      </c>
      <c r="M25" s="42" t="str">
        <f>VLOOKUP(WEEKDAY(M24),'بحث_أيام_الأسبوع'!$B$2:$C$8,2)</f>
        <v>الجمعة</v>
      </c>
      <c r="N25" s="43" t="str">
        <f>VLOOKUP(WEEKDAY(N24),'بحث_أيام_الأسبوع'!$B$2:$C$8,2)</f>
        <v>السبت</v>
      </c>
      <c r="O25" s="109"/>
      <c r="P25" s="44" t="str">
        <f>VLOOKUP(WEEKDAY(P24),'بحث_أيام_الأسبوع'!$B$2:$C$8,2)</f>
        <v>الأحد</v>
      </c>
      <c r="Q25" s="42" t="str">
        <f>VLOOKUP(WEEKDAY(Q24),'بحث_أيام_الأسبوع'!$B$2:$C$8,2)</f>
        <v>الاثنين</v>
      </c>
      <c r="R25" s="42" t="str">
        <f>VLOOKUP(WEEKDAY(R24),'بحث_أيام_الأسبوع'!$B$2:$C$8,2)</f>
        <v>الثلاثاء</v>
      </c>
      <c r="S25" s="42" t="str">
        <f>VLOOKUP(WEEKDAY(S24),'بحث_أيام_الأسبوع'!$B$2:$C$8,2)</f>
        <v>الأربعاء</v>
      </c>
      <c r="T25" s="42" t="str">
        <f>VLOOKUP(WEEKDAY(T24),'بحث_أيام_الأسبوع'!$B$2:$C$8,2)</f>
        <v>الخميس</v>
      </c>
      <c r="U25" s="42" t="str">
        <f>VLOOKUP(WEEKDAY(U24),'بحث_أيام_الأسبوع'!$B$2:$C$8,2)</f>
        <v>الجمعة</v>
      </c>
      <c r="V25" s="43" t="str">
        <f>VLOOKUP(WEEKDAY(V24),'بحث_أيام_الأسبوع'!$B$2:$C$8,2)</f>
        <v>السبت</v>
      </c>
      <c r="W25" s="109"/>
      <c r="X25" s="109"/>
      <c r="Y25" s="109"/>
      <c r="Z25" s="38"/>
    </row>
    <row r="26" spans="1:26" s="83" customFormat="1" ht="15" customHeight="1" thickBot="1" x14ac:dyDescent="0.25">
      <c r="A26" s="2"/>
      <c r="B26" s="59"/>
      <c r="C26" s="51"/>
      <c r="D26" s="51"/>
      <c r="E26" s="53"/>
      <c r="F26" s="53"/>
      <c r="G26" s="72"/>
      <c r="H26" s="11"/>
      <c r="I26" s="12"/>
      <c r="J26" s="12"/>
      <c r="K26" s="12"/>
      <c r="L26" s="12"/>
      <c r="M26" s="12"/>
      <c r="N26" s="13"/>
      <c r="O26" s="23">
        <f t="shared" ref="O26:O32" si="8">SUM(H26:N26)</f>
        <v>0</v>
      </c>
      <c r="P26" s="12"/>
      <c r="Q26" s="12"/>
      <c r="R26" s="12"/>
      <c r="S26" s="12"/>
      <c r="T26" s="12"/>
      <c r="U26" s="12"/>
      <c r="V26" s="12"/>
      <c r="W26" s="23">
        <f t="shared" ref="W26:W32" si="9">SUM(P26:V26)</f>
        <v>0</v>
      </c>
      <c r="X26" s="23">
        <f t="shared" ref="X26:X32" si="10">O26+W26</f>
        <v>0</v>
      </c>
      <c r="Y26" s="6"/>
      <c r="Z26" s="60"/>
    </row>
    <row r="27" spans="1:26" s="83" customFormat="1" ht="15" customHeight="1" thickBot="1" x14ac:dyDescent="0.25">
      <c r="A27" s="2"/>
      <c r="B27" s="59"/>
      <c r="C27" s="51"/>
      <c r="D27" s="51"/>
      <c r="E27" s="53"/>
      <c r="F27" s="53"/>
      <c r="G27" s="72"/>
      <c r="H27" s="11"/>
      <c r="I27" s="12"/>
      <c r="J27" s="12"/>
      <c r="K27" s="12"/>
      <c r="L27" s="12"/>
      <c r="M27" s="12"/>
      <c r="N27" s="13"/>
      <c r="O27" s="10">
        <f t="shared" si="8"/>
        <v>0</v>
      </c>
      <c r="P27" s="12"/>
      <c r="Q27" s="12"/>
      <c r="R27" s="12"/>
      <c r="S27" s="12"/>
      <c r="T27" s="12"/>
      <c r="U27" s="12"/>
      <c r="V27" s="12"/>
      <c r="W27" s="23">
        <f t="shared" si="9"/>
        <v>0</v>
      </c>
      <c r="X27" s="23">
        <f t="shared" si="10"/>
        <v>0</v>
      </c>
      <c r="Y27" s="6"/>
      <c r="Z27" s="60"/>
    </row>
    <row r="28" spans="1:26" s="78" customFormat="1" ht="15" customHeight="1" thickBot="1" x14ac:dyDescent="0.25">
      <c r="A28" s="2"/>
      <c r="B28" s="54"/>
      <c r="C28" s="51"/>
      <c r="D28" s="51"/>
      <c r="E28" s="53"/>
      <c r="F28" s="53"/>
      <c r="G28" s="73"/>
      <c r="H28" s="7"/>
      <c r="I28" s="8"/>
      <c r="J28" s="8"/>
      <c r="K28" s="8"/>
      <c r="L28" s="8"/>
      <c r="M28" s="8"/>
      <c r="N28" s="9"/>
      <c r="O28" s="10">
        <f t="shared" si="8"/>
        <v>0</v>
      </c>
      <c r="P28" s="8"/>
      <c r="Q28" s="8"/>
      <c r="R28" s="8"/>
      <c r="S28" s="8"/>
      <c r="T28" s="8"/>
      <c r="U28" s="8"/>
      <c r="V28" s="8"/>
      <c r="W28" s="23">
        <f t="shared" si="9"/>
        <v>0</v>
      </c>
      <c r="X28" s="23">
        <f t="shared" si="10"/>
        <v>0</v>
      </c>
      <c r="Y28" s="6"/>
      <c r="Z28" s="38"/>
    </row>
    <row r="29" spans="1:26" s="78" customFormat="1" ht="15" customHeight="1" thickBot="1" x14ac:dyDescent="0.25">
      <c r="A29" s="2"/>
      <c r="B29" s="54"/>
      <c r="C29" s="51"/>
      <c r="D29" s="51"/>
      <c r="E29" s="53"/>
      <c r="F29" s="53"/>
      <c r="G29" s="73"/>
      <c r="H29" s="11"/>
      <c r="I29" s="12"/>
      <c r="J29" s="12"/>
      <c r="K29" s="12"/>
      <c r="L29" s="12"/>
      <c r="M29" s="12"/>
      <c r="N29" s="13"/>
      <c r="O29" s="10">
        <f t="shared" si="8"/>
        <v>0</v>
      </c>
      <c r="P29" s="12"/>
      <c r="Q29" s="12"/>
      <c r="R29" s="12"/>
      <c r="S29" s="12"/>
      <c r="T29" s="12"/>
      <c r="U29" s="12"/>
      <c r="V29" s="12"/>
      <c r="W29" s="23">
        <f t="shared" si="9"/>
        <v>0</v>
      </c>
      <c r="X29" s="23">
        <f t="shared" si="10"/>
        <v>0</v>
      </c>
      <c r="Y29" s="6"/>
      <c r="Z29" s="38"/>
    </row>
    <row r="30" spans="1:26" s="78" customFormat="1" ht="15" customHeight="1" thickBot="1" x14ac:dyDescent="0.25">
      <c r="A30" s="2"/>
      <c r="B30" s="54"/>
      <c r="C30" s="51"/>
      <c r="D30" s="51"/>
      <c r="E30" s="53"/>
      <c r="F30" s="53"/>
      <c r="G30" s="73"/>
      <c r="H30" s="11"/>
      <c r="I30" s="12"/>
      <c r="J30" s="12"/>
      <c r="K30" s="12"/>
      <c r="L30" s="12"/>
      <c r="M30" s="12"/>
      <c r="N30" s="13"/>
      <c r="O30" s="10">
        <f t="shared" si="8"/>
        <v>0</v>
      </c>
      <c r="P30" s="12"/>
      <c r="Q30" s="12"/>
      <c r="R30" s="12"/>
      <c r="S30" s="12"/>
      <c r="T30" s="12"/>
      <c r="U30" s="12"/>
      <c r="V30" s="12"/>
      <c r="W30" s="23">
        <f t="shared" si="9"/>
        <v>0</v>
      </c>
      <c r="X30" s="23">
        <f t="shared" si="10"/>
        <v>0</v>
      </c>
      <c r="Y30" s="6"/>
      <c r="Z30" s="38"/>
    </row>
    <row r="31" spans="1:26" s="78" customFormat="1" ht="15" customHeight="1" thickBot="1" x14ac:dyDescent="0.25">
      <c r="A31" s="2"/>
      <c r="B31" s="54"/>
      <c r="C31" s="51"/>
      <c r="D31" s="51"/>
      <c r="E31" s="53"/>
      <c r="F31" s="53"/>
      <c r="G31" s="73"/>
      <c r="H31" s="7"/>
      <c r="I31" s="8"/>
      <c r="J31" s="8"/>
      <c r="K31" s="8"/>
      <c r="L31" s="8"/>
      <c r="M31" s="8"/>
      <c r="N31" s="9"/>
      <c r="O31" s="10">
        <f t="shared" si="8"/>
        <v>0</v>
      </c>
      <c r="P31" s="8"/>
      <c r="Q31" s="8"/>
      <c r="R31" s="8"/>
      <c r="S31" s="8"/>
      <c r="T31" s="8"/>
      <c r="U31" s="8"/>
      <c r="V31" s="8"/>
      <c r="W31" s="23">
        <f t="shared" si="9"/>
        <v>0</v>
      </c>
      <c r="X31" s="23">
        <f t="shared" si="10"/>
        <v>0</v>
      </c>
      <c r="Y31" s="6"/>
      <c r="Z31" s="38"/>
    </row>
    <row r="32" spans="1:26" s="78" customFormat="1" ht="15" customHeight="1" thickBot="1" x14ac:dyDescent="0.25">
      <c r="A32" s="2"/>
      <c r="B32" s="55"/>
      <c r="C32" s="56"/>
      <c r="D32" s="56"/>
      <c r="E32" s="57"/>
      <c r="F32" s="57"/>
      <c r="G32" s="74"/>
      <c r="H32" s="16"/>
      <c r="I32" s="17"/>
      <c r="J32" s="17"/>
      <c r="K32" s="17"/>
      <c r="L32" s="17"/>
      <c r="M32" s="17"/>
      <c r="N32" s="18"/>
      <c r="O32" s="19">
        <f t="shared" si="8"/>
        <v>0</v>
      </c>
      <c r="P32" s="16"/>
      <c r="Q32" s="17"/>
      <c r="R32" s="17"/>
      <c r="S32" s="17"/>
      <c r="T32" s="17"/>
      <c r="U32" s="17"/>
      <c r="V32" s="18"/>
      <c r="W32" s="19">
        <f t="shared" si="9"/>
        <v>0</v>
      </c>
      <c r="X32" s="19">
        <f t="shared" si="10"/>
        <v>0</v>
      </c>
      <c r="Y32" s="24"/>
      <c r="Z32" s="38"/>
    </row>
    <row r="33" spans="1:42" s="78" customFormat="1" ht="23.25" customHeight="1" thickBot="1" x14ac:dyDescent="0.25">
      <c r="A33" s="2"/>
      <c r="B33" s="110" t="s">
        <v>6</v>
      </c>
      <c r="C33" s="110"/>
      <c r="D33" s="110"/>
      <c r="E33" s="110"/>
      <c r="F33" s="110"/>
      <c r="G33" s="111"/>
      <c r="H33" s="21">
        <f t="shared" ref="H33:N33" si="11">SUM(H26:H32)</f>
        <v>0</v>
      </c>
      <c r="I33" s="21">
        <f t="shared" si="11"/>
        <v>0</v>
      </c>
      <c r="J33" s="21">
        <f t="shared" si="11"/>
        <v>0</v>
      </c>
      <c r="K33" s="21">
        <f t="shared" si="11"/>
        <v>0</v>
      </c>
      <c r="L33" s="21">
        <f t="shared" si="11"/>
        <v>0</v>
      </c>
      <c r="M33" s="21">
        <f t="shared" si="11"/>
        <v>0</v>
      </c>
      <c r="N33" s="21">
        <f t="shared" si="11"/>
        <v>0</v>
      </c>
      <c r="O33" s="21">
        <f t="shared" ref="O33:W33" si="12">SUM(O26:O32)</f>
        <v>0</v>
      </c>
      <c r="P33" s="21">
        <f t="shared" si="12"/>
        <v>0</v>
      </c>
      <c r="Q33" s="21">
        <f t="shared" si="12"/>
        <v>0</v>
      </c>
      <c r="R33" s="21">
        <f t="shared" si="12"/>
        <v>0</v>
      </c>
      <c r="S33" s="21">
        <f t="shared" si="12"/>
        <v>0</v>
      </c>
      <c r="T33" s="21">
        <f t="shared" si="12"/>
        <v>0</v>
      </c>
      <c r="U33" s="21">
        <f t="shared" si="12"/>
        <v>0</v>
      </c>
      <c r="V33" s="21">
        <f t="shared" si="12"/>
        <v>0</v>
      </c>
      <c r="W33" s="21">
        <f t="shared" si="12"/>
        <v>0</v>
      </c>
      <c r="X33" s="25">
        <f>SUM(X26:X32)</f>
        <v>0</v>
      </c>
      <c r="Y33" s="104" t="s">
        <v>27</v>
      </c>
      <c r="Z33" s="104" t="s">
        <v>28</v>
      </c>
    </row>
    <row r="34" spans="1:42" s="78" customFormat="1" ht="23.25" customHeight="1" thickBot="1" x14ac:dyDescent="0.25">
      <c r="A34" s="2"/>
      <c r="B34" s="112" t="s">
        <v>7</v>
      </c>
      <c r="C34" s="112"/>
      <c r="D34" s="112"/>
      <c r="E34" s="112"/>
      <c r="F34" s="112"/>
      <c r="G34" s="113"/>
      <c r="H34" s="26"/>
      <c r="I34" s="26"/>
      <c r="J34" s="26"/>
      <c r="K34" s="26"/>
      <c r="L34" s="26"/>
      <c r="M34" s="26"/>
      <c r="N34" s="26"/>
      <c r="O34" s="27">
        <f>IF(SUM(H34:N34)&lt;=O33,SUM(H34:N34),O33)</f>
        <v>0</v>
      </c>
      <c r="P34" s="26"/>
      <c r="Q34" s="26"/>
      <c r="R34" s="26"/>
      <c r="S34" s="26"/>
      <c r="T34" s="26"/>
      <c r="U34" s="26"/>
      <c r="V34" s="26"/>
      <c r="W34" s="22">
        <f>IF(SUM(P34:V34)&lt;=W33,SUM(P34:V34),W33)</f>
        <v>0</v>
      </c>
      <c r="X34" s="28">
        <f>IF(SUM(Q34:W34)&lt;=X33,SUM(Q34:W34),X33)</f>
        <v>0</v>
      </c>
      <c r="Y34" s="105"/>
      <c r="Z34" s="105"/>
    </row>
    <row r="35" spans="1:42" s="78" customFormat="1" ht="23.25" customHeight="1" thickBot="1" x14ac:dyDescent="0.25">
      <c r="A35" s="2"/>
      <c r="B35" s="112" t="s">
        <v>8</v>
      </c>
      <c r="C35" s="112"/>
      <c r="D35" s="112"/>
      <c r="E35" s="112"/>
      <c r="F35" s="112"/>
      <c r="G35" s="113"/>
      <c r="H35" s="21">
        <f>IF(H33&gt;=H34,H33-H34,H33)</f>
        <v>0</v>
      </c>
      <c r="I35" s="21">
        <f t="shared" ref="I35:V35" si="13">IF(I33&gt;=I34,I33-I34,I33)</f>
        <v>0</v>
      </c>
      <c r="J35" s="21">
        <f t="shared" si="13"/>
        <v>0</v>
      </c>
      <c r="K35" s="21">
        <f t="shared" si="13"/>
        <v>0</v>
      </c>
      <c r="L35" s="21">
        <f t="shared" si="13"/>
        <v>0</v>
      </c>
      <c r="M35" s="21">
        <f t="shared" si="13"/>
        <v>0</v>
      </c>
      <c r="N35" s="21">
        <f t="shared" si="13"/>
        <v>0</v>
      </c>
      <c r="O35" s="21">
        <f t="shared" si="13"/>
        <v>0</v>
      </c>
      <c r="P35" s="21">
        <f t="shared" si="13"/>
        <v>0</v>
      </c>
      <c r="Q35" s="21">
        <f t="shared" si="13"/>
        <v>0</v>
      </c>
      <c r="R35" s="21">
        <f t="shared" si="13"/>
        <v>0</v>
      </c>
      <c r="S35" s="21">
        <f t="shared" si="13"/>
        <v>0</v>
      </c>
      <c r="T35" s="21">
        <f t="shared" si="13"/>
        <v>0</v>
      </c>
      <c r="U35" s="21">
        <f t="shared" si="13"/>
        <v>0</v>
      </c>
      <c r="V35" s="21">
        <f t="shared" si="13"/>
        <v>0</v>
      </c>
      <c r="W35" s="21">
        <f>IF(W33&gt;=W34,W33-W34,W33)</f>
        <v>0</v>
      </c>
      <c r="X35" s="21">
        <f>IF(X33&gt;=X34,X33-X34,X33)</f>
        <v>0</v>
      </c>
      <c r="Y35" s="29">
        <f>$X$22+$X$33</f>
        <v>0</v>
      </c>
      <c r="Z35" s="29">
        <f>X22+X35</f>
        <v>0</v>
      </c>
      <c r="AA35" s="84"/>
      <c r="AB35" s="84"/>
      <c r="AC35" s="84"/>
      <c r="AD35" s="84"/>
      <c r="AE35" s="84"/>
      <c r="AF35" s="84"/>
      <c r="AG35" s="84"/>
      <c r="AH35" s="84"/>
      <c r="AI35" s="84"/>
      <c r="AJ35" s="84"/>
      <c r="AK35" s="84"/>
      <c r="AL35" s="84"/>
      <c r="AM35" s="84"/>
      <c r="AN35" s="84"/>
      <c r="AO35" s="84"/>
      <c r="AP35" s="85"/>
    </row>
    <row r="36" spans="1:42" s="77" customFormat="1" ht="30" customHeight="1" x14ac:dyDescent="0.2">
      <c r="A36" s="2"/>
      <c r="B36" s="98" t="s">
        <v>9</v>
      </c>
      <c r="C36" s="98"/>
      <c r="D36" s="98"/>
      <c r="E36" s="106"/>
      <c r="F36" s="106"/>
      <c r="G36" s="98" t="s">
        <v>18</v>
      </c>
      <c r="H36" s="98"/>
      <c r="I36" s="106"/>
      <c r="J36" s="106"/>
      <c r="K36" s="106"/>
      <c r="L36" s="106"/>
      <c r="M36" s="106"/>
      <c r="N36" s="106"/>
      <c r="O36" s="106"/>
      <c r="P36" s="98" t="s">
        <v>18</v>
      </c>
      <c r="Q36" s="107"/>
      <c r="R36" s="106"/>
      <c r="S36" s="106"/>
      <c r="T36" s="106"/>
      <c r="U36" s="106"/>
      <c r="V36" s="106"/>
      <c r="W36" s="106"/>
      <c r="X36" s="106"/>
      <c r="Y36" s="37"/>
      <c r="Z36" s="37"/>
      <c r="AB36" s="76"/>
    </row>
  </sheetData>
  <sheetProtection formatCells="0" formatColumns="0" formatRows="0" insertColumns="0" insertRows="0" insertHyperlinks="0" deleteColumns="0" deleteRows="0" sort="0" autoFilter="0" pivotTables="0"/>
  <mergeCells count="32">
    <mergeCell ref="I36:O36"/>
    <mergeCell ref="B23:D24"/>
    <mergeCell ref="E23:G24"/>
    <mergeCell ref="O24:O25"/>
    <mergeCell ref="G36:H36"/>
    <mergeCell ref="B33:G33"/>
    <mergeCell ref="B34:G34"/>
    <mergeCell ref="B35:G35"/>
    <mergeCell ref="B36:D36"/>
    <mergeCell ref="E36:F36"/>
    <mergeCell ref="Z33:Z34"/>
    <mergeCell ref="Y33:Y34"/>
    <mergeCell ref="R36:X36"/>
    <mergeCell ref="P36:Q36"/>
    <mergeCell ref="W24:W25"/>
    <mergeCell ref="X24:X25"/>
    <mergeCell ref="Y24:Y25"/>
    <mergeCell ref="K1:O3"/>
    <mergeCell ref="F4:J4"/>
    <mergeCell ref="Y1:Y4"/>
    <mergeCell ref="B22:G22"/>
    <mergeCell ref="B4:D4"/>
    <mergeCell ref="K4:O4"/>
    <mergeCell ref="P1:X4"/>
    <mergeCell ref="B5:D7"/>
    <mergeCell ref="E5:G7"/>
    <mergeCell ref="F1:J3"/>
    <mergeCell ref="B1:E3"/>
    <mergeCell ref="O6:O8"/>
    <mergeCell ref="W6:W8"/>
    <mergeCell ref="X6:X8"/>
    <mergeCell ref="Y6:Y8"/>
  </mergeCells>
  <phoneticPr fontId="1" type="noConversion"/>
  <dataValidations xWindow="487" yWindow="605" count="44">
    <dataValidation type="decimal" allowBlank="1" showInputMessage="1" showErrorMessage="1" error="الرجاء إدخال رقم صالح بين 0 و24." sqref="H9:N21 P9:V21 H26:N32 P26:V32" xr:uid="{00000000-0002-0000-0000-000000000000}">
      <formula1>0</formula1>
      <formula2>24</formula2>
    </dataValidation>
    <dataValidation errorStyle="warning" operator="lessThanOrEqual" allowBlank="1" showInputMessage="1" showErrorMessage="1" sqref="H22:H23" xr:uid="{00000000-0002-0000-0000-000002000000}"/>
    <dataValidation allowBlank="1" showInputMessage="1" showErrorMessage="1" prompt="قم بإنشاء &quot;بطاقات ساعات عمل موظف العمليات&quot; في هذا المصنف. قم بإدخال ساعات العمل العادية في الخلايا من B9 إلى Y21 وساعات العمل الإضافي من B26 إلى Y32 في ورقة العمل هذه. يتم حساب الإجماليات بشكل تلقائي" sqref="A1" xr:uid="{00000000-0002-0000-0000-000003000000}"/>
    <dataValidation allowBlank="1" showInputMessage="1" showErrorMessage="1" prompt="عنوان ورقة العمل هذه موجود في هذه الخلية. أدخل اسم الموظف في الخلية K1 ورقم الموظف في الخلية K4. يتم تحديث &quot;تاريخ انتهاء كشف الرواتب تلقائياً في الخلية E4" sqref="B1:E3" xr:uid="{00000000-0002-0000-0000-000004000000}"/>
    <dataValidation allowBlank="1" showInputMessage="1" showErrorMessage="1" prompt="يتم تحديث تاريخ انتهاء كشف الرواتب تلقائياً في الخلية الموجودة على اليسار" sqref="B4:D4" xr:uid="{00000000-0002-0000-0000-000005000000}"/>
    <dataValidation allowBlank="1" showInputMessage="1" showErrorMessage="1" prompt="يتم تحديث تاريخ انتهاء كشف الرواتب تلقائياً في هذه الخلية" sqref="E4" xr:uid="{00000000-0002-0000-0000-000006000000}"/>
    <dataValidation allowBlank="1" showInputMessage="1" showErrorMessage="1" prompt="أدخل اسم الموظف في الخلية الموجودة على اليسار" sqref="F1:J3 B36:D36" xr:uid="{00000000-0002-0000-0000-000007000000}"/>
    <dataValidation allowBlank="1" showInputMessage="1" showErrorMessage="1" prompt="أدخل اسم الموظف في هذه الخلية" sqref="E36:F36 K1:O3" xr:uid="{00000000-0002-0000-0000-000008000000}"/>
    <dataValidation allowBlank="1" showInputMessage="1" showErrorMessage="1" prompt="أدخل رقم الموظف في الخلية الموجودة على اليسار" sqref="F4:J4" xr:uid="{00000000-0002-0000-0000-000009000000}"/>
    <dataValidation allowBlank="1" showInputMessage="1" showErrorMessage="1" prompt="أدخل رقم الموظف في هذه الخلية" sqref="K4:O4" xr:uid="{00000000-0002-0000-0000-00000A000000}"/>
    <dataValidation type="list" errorStyle="warning" allowBlank="1" showInputMessage="1" showErrorMessage="1" error="حدد &quot;نعم&quot; في هذه الخلية إذا كان تفويض العمل الإضافي مطلوباً. حدد &quot;إلغاء الأمر&quot;، واضغط على ALT + سهم لأسفل لإظهار الخيارات، ثم اضغط على سهم لأسفل ومفتاح الإدخال ENTER للتحديد" prompt="حدد &quot;نعم&quot; في هذه الخلية إذا كان تفويض العمل الإضافي مطلوباً" sqref="Y1:Y4" xr:uid="{00000000-0002-0000-0000-00000B000000}">
      <formula1>"نعم"</formula1>
    </dataValidation>
    <dataValidation allowBlank="1" showInputMessage="1" showErrorMessage="1" prompt="أدخل تفاصيل ساعات العمل العادية في الخلايا أدناه، الخلايا من B9 وحتى Y21، والتاريخ في الخلية H7. يتم حساب إجمالي الساعات العادية تلقائياً في الخلايا H22 إلى X22" sqref="B5:D7" xr:uid="{00000000-0002-0000-0000-00000C000000}"/>
    <dataValidation allowBlank="1" showInputMessage="1" showErrorMessage="1" prompt="أدخل التاريخ في الخلية الموجودة على اليسار. يتم تحديث التواريخ تلقائياً في الخلايا من I7 وحتى N7 والخلايا P7 وحتى V7 وأيام الأسبوع في الخلايا H8 وحتى N8 وP8 وحتى V8" sqref="E5:G7" xr:uid="{00000000-0002-0000-0000-00000D000000}"/>
    <dataValidation allowBlank="1" showInputMessage="1" showErrorMessage="1" prompt="أدخل المهمة في هذا العمود أسفل هذا العنوان" sqref="B8 B25" xr:uid="{00000000-0002-0000-0000-00000E000000}"/>
    <dataValidation allowBlank="1" showInputMessage="1" showErrorMessage="1" prompt="أدخل الموقع في هذا العمود أسفل هذا العنوان" sqref="C8 C25" xr:uid="{00000000-0002-0000-0000-00000F000000}"/>
    <dataValidation allowBlank="1" showInputMessage="1" showErrorMessage="1" prompt="أدخل رقم أمر العمل في هذا العمود أسفل هذا العنوان" sqref="D8 D25" xr:uid="{00000000-0002-0000-0000-000010000000}"/>
    <dataValidation allowBlank="1" showInputMessage="1" showErrorMessage="1" prompt="أدخل وصف العمل في هذا العمود أسفل هذا العنوان" sqref="E8 E25" xr:uid="{00000000-0002-0000-0000-000011000000}"/>
    <dataValidation allowBlank="1" showInputMessage="1" showErrorMessage="1" prompt="أدخل المسمى الوظيفي في هذا العمود أسفل هذا العنوان" sqref="F8 F25" xr:uid="{00000000-0002-0000-0000-000012000000}"/>
    <dataValidation allowBlank="1" showInputMessage="1" showErrorMessage="1" prompt="أدخل رقم اللقب في هذا العمود أسفل هذا العنوان" sqref="G8 G25" xr:uid="{00000000-0002-0000-0000-000013000000}"/>
    <dataValidation allowBlank="1" showInputMessage="1" showErrorMessage="1" prompt="يتم تحديث أيام الأسبوع تلقائياً. أدخل رقماً بين 0 و 24 في هذا العمود أسفل هذا العنوان ليوم من الأسبوع" sqref="H8 P8:V8" xr:uid="{00000000-0002-0000-0000-000014000000}"/>
    <dataValidation allowBlank="1" showInputMessage="1" showErrorMessage="1" prompt="يتم تحديث أيام الأسبوع تلقائياً. أدخل رقماً بين 0 و 24 في هذا العمود أسفل هذا العنوان ليوم من الأسبوع " sqref="I8:N8" xr:uid="{00000000-0002-0000-0000-000015000000}"/>
    <dataValidation allowBlank="1" showInputMessage="1" showErrorMessage="1" prompt="يتم حساب إجمالي ساعات العمل العادية للأسبوع 1 تلقائياً في هذا العمود أسفل هذا العنوان" sqref="O6:O8" xr:uid="{00000000-0002-0000-0000-000016000000}"/>
    <dataValidation allowBlank="1" showInputMessage="1" showErrorMessage="1" prompt="يتم حساب إجمالي ساعات العمل العادية للأسبوع 2 تلقائياً في هذا العمود أسفل هذا العنوان" sqref="W6:W8" xr:uid="{00000000-0002-0000-0000-000017000000}"/>
    <dataValidation allowBlank="1" showInputMessage="1" showErrorMessage="1" prompt="يتم حساب إجمالي ساعات العمل العادية تلقائياً في هذا العمود أسفل هذا العنوان" sqref="X6:X8" xr:uid="{00000000-0002-0000-0000-000018000000}"/>
    <dataValidation allowBlank="1" showInputMessage="1" showErrorMessage="1" prompt="أدخل رمز الدفع للاستخدام بكشف الرواتب فقط في هذا العمود أسفل هذا العنوان" sqref="Y6:Y8" xr:uid="{00000000-0002-0000-0000-000019000000}"/>
    <dataValidation allowBlank="1" showInputMessage="1" showErrorMessage="1" prompt="يتم حساب إجمالي ساعات العمل الإضافي تلقائياً في الخلايا الموجودة على اليسار" sqref="B33:G33" xr:uid="{00000000-0002-0000-0000-00001A000000}"/>
    <dataValidation allowBlank="1" showInputMessage="1" showErrorMessage="1" prompt="أدخل اسم المشرف في هذه الخلية" sqref="I36:O36 R36:X36" xr:uid="{00000000-0002-0000-0000-00001C000000}"/>
    <dataValidation allowBlank="1" showInputMessage="1" showErrorMessage="1" prompt="أدخل اسم المشرف في الخلية الموجودة على اليسار" sqref="G36:H36 P36:Q36" xr:uid="{00000000-0002-0000-0000-00001D000000}"/>
    <dataValidation allowBlank="1" showInputMessage="1" showErrorMessage="1" prompt="يتم حساب إجمالي ساعات العمل الإضافي للأسبوع 1 تلقائياً في هذا العمود أسفل هذا العنوان" sqref="O24" xr:uid="{00000000-0002-0000-0000-00001E000000}"/>
    <dataValidation allowBlank="1" showInputMessage="1" showErrorMessage="1" prompt="يتم حساب إجمالي ساعات العمل الإضافي للأسبوع 2 تلقائياً في هذا العمود أسفل هذا العنوان" sqref="W24:W25" xr:uid="{00000000-0002-0000-0000-00001F000000}"/>
    <dataValidation allowBlank="1" showInputMessage="1" showErrorMessage="1" prompt="يتم حساب إجمالي ساعات العمل الإضافي تلقائياً في هذا العمود أسفل هذا العنوان" sqref="X24" xr:uid="{00000000-0002-0000-0000-000020000000}"/>
    <dataValidation allowBlank="1" showInputMessage="1" showErrorMessage="1" prompt="يتم حساب &quot;إجمالي ساعات العمل&quot; تلقائياً في الخلية أدناه" sqref="Y33:Y34" xr:uid="{00000000-0002-0000-0000-000021000000}"/>
    <dataValidation allowBlank="1" showInputMessage="1" showErrorMessage="1" prompt="يتم حساب &quot;إجمالي ساعات العمل&quot; تلقائياً في هذه الخلية" sqref="Y35" xr:uid="{00000000-0002-0000-0000-000022000000}"/>
    <dataValidation allowBlank="1" showInputMessage="1" showErrorMessage="1" prompt="يتم حساب إجمالي الساعات المدفوعة تلقائياً في الخلية أدناه" sqref="Z33:Z34" xr:uid="{00000000-0002-0000-0000-000023000000}"/>
    <dataValidation allowBlank="1" showInputMessage="1" showErrorMessage="1" prompt="يتم حساب إجمالي الساعات المدفوعة تلقائياً في هذه الخلية" sqref="Z35" xr:uid="{00000000-0002-0000-0000-000024000000}"/>
    <dataValidation allowBlank="1" showInputMessage="1" showErrorMessage="1" prompt="أدخل ساعات العمل الإضافي في الخلايا من B24 إلى Y32، وتعويض العمل الإضافي في الخلايا من H34 إلى N24 ومن P34 إلى V34" sqref="B25:E25" xr:uid="{00000000-0002-0000-0000-000025000000}"/>
    <dataValidation type="date" operator="greaterThan" allowBlank="1" showInputMessage="1" showErrorMessage="1" error="الرجاء إدخال تاريخ صالحاً بعد 2000/1/1." prompt="أدخل التاريخ في هذه الخلية. يتم تحديث التواريخ المتبقية في الخلايا الموجودة على اليسار وأيام الأسبوع الموجودة في الخلية أدناه تلقائياً" sqref="H7" xr:uid="{00000000-0002-0000-0000-000027000000}">
      <formula1>36526</formula1>
    </dataValidation>
    <dataValidation allowBlank="1" showInputMessage="1" showErrorMessage="1" prompt="أدخل ساعات العمل الإضافي في الخلايا من B26 إلى Y32، وتعويض العمل الإضافي في الخلايا من H34 إلى N24 ومن P34 إلى V34" sqref="B23:D24" xr:uid="{00000000-0002-0000-0000-000028000000}"/>
    <dataValidation allowBlank="1" showInputMessage="1" showErrorMessage="1" prompt="يتم تحديث التواريخ تلقائياً في الخلايا H24 وحتى N24 والخلايا P24 وحتى V24 وأيام الأسبوع في الخلايا H25 وحتى N25 والخلايا P25 وحتى V25" sqref="E23:G24" xr:uid="{00000000-0002-0000-0000-000029000000}"/>
    <dataValidation allowBlank="1" showInputMessage="1" showErrorMessage="1" prompt="يتم حساب إجمالي الساعات العادية تلقائياً في الخلايا الموجودة على اليسار" sqref="B22:G22" xr:uid="{00000000-0002-0000-0000-00002A000000}"/>
    <dataValidation allowBlank="1" showInputMessage="1" showErrorMessage="1" prompt="أدخل كود العمل الإضافي في هذا العمود أسفل هذا العنوان، من الخلايا Y26 وحتى Y32. يتم حساب إجمالي ساعات العمل تلقائياً في الخلية Y35 و إجمالي الساعات المدفوعة في Z35" sqref="Y24:Y25" xr:uid="{00000000-0002-0000-0000-00002B000000}"/>
    <dataValidation allowBlank="1" showInputMessage="1" showErrorMessage="1" prompt="يتم حساب تعويضات العمل الإضافي تلقائياً في الخلايا الموجودة على اليسار" sqref="B34:G34" xr:uid="{00000000-0002-0000-0000-00002C000000}"/>
    <dataValidation allowBlank="1" showInputMessage="1" showErrorMessage="1" prompt="يتم حساب العمل الإضافي المدفوع تلقائياً في خلايا الموجودة اليسار. أدخل اسم الموظف في الخلية E36، وأسماء المشرفين في الخلايا I36 و R36" sqref="B35:G35" xr:uid="{00000000-0002-0000-0000-00002D000000}"/>
    <dataValidation allowBlank="1" showInputMessage="1" showErrorMessage="1" prompt="حدد &quot;نعم&quot; في الخلية الموجودة على اليسار إذا كان تفويض العمل الإضافي مطلوباً" sqref="P1:X4" xr:uid="{399B917A-5016-45E1-9734-E29FE7A6896A}"/>
  </dataValidations>
  <printOptions horizontalCentered="1" verticalCentered="1"/>
  <pageMargins left="0.2" right="0" top="0" bottom="0" header="0" footer="0"/>
  <pageSetup paperSize="9" scale="44" orientation="landscape" horizontalDpi="300" verticalDpi="300" r:id="rId1"/>
  <headerFooter alignWithMargins="0"/>
  <ignoredErrors>
    <ignoredError sqref="O9:O22 H22 P22:V22 O26:O31 H35:N35 P35:V35 O32 O34:O35" emptyCellReference="1"/>
    <ignoredError sqref="H24"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sheetPr>
  <dimension ref="A1:C8"/>
  <sheetViews>
    <sheetView rightToLeft="1" workbookViewId="0"/>
  </sheetViews>
  <sheetFormatPr defaultColWidth="9.25" defaultRowHeight="14.25" x14ac:dyDescent="0.2"/>
  <cols>
    <col min="1" max="1" width="2.625" style="1" customWidth="1"/>
    <col min="2" max="3" width="14.625" style="1" bestFit="1" customWidth="1"/>
    <col min="4" max="16384" width="9.25" style="1"/>
  </cols>
  <sheetData>
    <row r="1" spans="1:3" ht="37.5" customHeight="1" x14ac:dyDescent="0.2">
      <c r="A1" s="2"/>
      <c r="B1" s="65" t="s">
        <v>29</v>
      </c>
      <c r="C1" s="65" t="s">
        <v>30</v>
      </c>
    </row>
    <row r="2" spans="1:3" ht="15" customHeight="1" x14ac:dyDescent="0.2">
      <c r="A2" s="2"/>
      <c r="B2" s="30">
        <v>1</v>
      </c>
      <c r="C2" s="30" t="s">
        <v>31</v>
      </c>
    </row>
    <row r="3" spans="1:3" ht="15" customHeight="1" x14ac:dyDescent="0.2">
      <c r="A3" s="2"/>
      <c r="B3" s="30">
        <v>2</v>
      </c>
      <c r="C3" s="30" t="s">
        <v>32</v>
      </c>
    </row>
    <row r="4" spans="1:3" ht="15" customHeight="1" x14ac:dyDescent="0.2">
      <c r="A4" s="2"/>
      <c r="B4" s="30">
        <v>3</v>
      </c>
      <c r="C4" s="30" t="s">
        <v>33</v>
      </c>
    </row>
    <row r="5" spans="1:3" ht="15" customHeight="1" x14ac:dyDescent="0.2">
      <c r="A5" s="2"/>
      <c r="B5" s="30">
        <v>4</v>
      </c>
      <c r="C5" s="30" t="s">
        <v>34</v>
      </c>
    </row>
    <row r="6" spans="1:3" ht="15" customHeight="1" x14ac:dyDescent="0.2">
      <c r="A6" s="2"/>
      <c r="B6" s="30">
        <v>5</v>
      </c>
      <c r="C6" s="30" t="s">
        <v>35</v>
      </c>
    </row>
    <row r="7" spans="1:3" ht="15" customHeight="1" x14ac:dyDescent="0.2">
      <c r="A7" s="2"/>
      <c r="B7" s="30">
        <v>6</v>
      </c>
      <c r="C7" s="30" t="s">
        <v>36</v>
      </c>
    </row>
    <row r="8" spans="1:3" ht="15" customHeight="1" x14ac:dyDescent="0.2">
      <c r="A8" s="2"/>
      <c r="B8" s="30">
        <v>7</v>
      </c>
      <c r="C8" s="30" t="s">
        <v>37</v>
      </c>
    </row>
  </sheetData>
  <phoneticPr fontId="1" type="noConversion"/>
  <dataValidations count="3">
    <dataValidation allowBlank="1" showInputMessage="1" showErrorMessage="1" prompt="قم بإدراج عدد صحيح ليوم الأسبوع أو تعديله في هذا العمود أسفل هذا العنوان" sqref="B1" xr:uid="{00000000-0002-0000-0100-000000000000}"/>
    <dataValidation allowBlank="1" showInputMessage="1" showErrorMessage="1" prompt="قم بإدراج رقم أولي ليوم الأسبوع في هذا العمود أسفل هذا العنوان" sqref="C1" xr:uid="{00000000-0002-0000-0100-000001000000}"/>
    <dataValidation allowBlank="1" showInputMessage="1" showErrorMessage="1" prompt="قم بإنشاء قائمة من الأعداد الصحيحة والأرقام الأولية لأيام الأسبوع في ورقة العمل هذه. يتم تحديث أيام الأسبوع في الجدول الزمني للموظف" sqref="A1" xr:uid="{00000000-0002-0000-0100-000002000000}"/>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الجدول الزمني للموظف</vt:lpstr>
      <vt:lpstr>Weekday_Lookup</vt:lpstr>
      <vt:lpstr>_3_8</vt:lpstr>
      <vt:lpstr>ColumnTitleRegion1..G21.1</vt:lpstr>
      <vt:lpstr>ColumnTitleRegion10..Y21.1</vt:lpstr>
      <vt:lpstr>ColumnTitleRegion11..Z35.1</vt:lpstr>
      <vt:lpstr>ColumnTitleRegion2..N21.1</vt:lpstr>
      <vt:lpstr>ColumnTitleRegion3..O21.1</vt:lpstr>
      <vt:lpstr>ColumnTitleRegion4..V21.1</vt:lpstr>
      <vt:lpstr>ColumnTitleRegion5..Y21.1</vt:lpstr>
      <vt:lpstr>ColumnTitleRegion6..G32.1</vt:lpstr>
      <vt:lpstr>ColumnTitleRegion7..N32.1</vt:lpstr>
      <vt:lpstr>ColumnTitleRegion8..O32.1</vt:lpstr>
      <vt:lpstr>ColumnTitleRegion9..V32.1</vt:lpstr>
      <vt:lpstr>Day_One</vt:lpstr>
      <vt:lpstr>Ending_Date</vt:lpstr>
      <vt:lpstr>'الجدول الزمني للموظف'!Print_Area</vt:lpstr>
      <vt:lpstr>RowTitleRegion1..E4</vt:lpstr>
      <vt:lpstr>RowTitleRegion2..X35.1</vt:lpstr>
      <vt:lpstr>RowTitleRegion3..Y22</vt:lpstr>
      <vt:lpstr>RowTitleRegion4..E36</vt:lpstr>
      <vt:lpstr>RowTitleRegion5..I36</vt:lpstr>
      <vt:lpstr>RowTitleRegion6..R36</vt:lpstr>
      <vt:lpstr>Total_All_Hours</vt:lpstr>
      <vt:lpstr>Week_1_OT</vt:lpstr>
      <vt:lpstr>Week_1_Regular</vt:lpstr>
      <vt:lpstr>Week_2_OT</vt:lpstr>
      <vt:lpstr>Week_2_Regular</vt:lpstr>
      <vt:lpstr>تقريب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2018-11-02T10:48:17Z</dcterms:created>
  <dcterms:modified xsi:type="dcterms:W3CDTF">2018-11-02T10:48:17Z</dcterms:modified>
</cp:coreProperties>
</file>